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defaultThemeVersion="124226"/>
  <bookViews>
    <workbookView xWindow="-120" yWindow="-120" windowWidth="19440" windowHeight="15000"/>
  </bookViews>
  <sheets>
    <sheet name="Arkusz obliczenia dla roku 2021" sheetId="2" r:id="rId1"/>
    <sheet name="Arkusz obliczenia dla roku 2022" sheetId="10" r:id="rId2"/>
    <sheet name="Arkusz obliczenia dla roku 2023" sheetId="9" r:id="rId3"/>
    <sheet name="Arkusz ofertowy" sheetId="6" r:id="rId4"/>
  </sheets>
  <definedNames>
    <definedName name="_xlnm._FilterDatabase" localSheetId="0" hidden="1">'Arkusz obliczenia dla roku 2021'!$A$7:$AT$7</definedName>
    <definedName name="_xlnm._FilterDatabase" localSheetId="1" hidden="1">'Arkusz obliczenia dla roku 2022'!$A$7:$AT$7</definedName>
    <definedName name="_xlnm._FilterDatabase" localSheetId="2" hidden="1">'Arkusz obliczenia dla roku 2023'!$A$7:$AT$7</definedName>
    <definedName name="_GoBack" localSheetId="0">'Arkusz obliczenia dla roku 2021'!$M$50</definedName>
    <definedName name="_GoBack" localSheetId="1">'Arkusz obliczenia dla roku 2022'!$M$50</definedName>
    <definedName name="_GoBack" localSheetId="2">'Arkusz obliczenia dla roku 2023'!$M$50</definedName>
  </definedNames>
  <calcPr calcId="125725"/>
</workbook>
</file>

<file path=xl/calcChain.xml><?xml version="1.0" encoding="utf-8"?>
<calcChain xmlns="http://schemas.openxmlformats.org/spreadsheetml/2006/main">
  <c r="C6" i="6"/>
  <c r="C5"/>
  <c r="S60" i="10"/>
  <c r="R60"/>
  <c r="Q60"/>
  <c r="R61" s="1"/>
  <c r="AN59"/>
  <c r="AL59"/>
  <c r="AD59"/>
  <c r="AB59"/>
  <c r="Z59"/>
  <c r="T59"/>
  <c r="AN58"/>
  <c r="AL58"/>
  <c r="AH58"/>
  <c r="AD58"/>
  <c r="AB58"/>
  <c r="Z58"/>
  <c r="T58"/>
  <c r="AJ58" s="1"/>
  <c r="AN57"/>
  <c r="AL57"/>
  <c r="AF57"/>
  <c r="AD57"/>
  <c r="AB57"/>
  <c r="Z57"/>
  <c r="T57"/>
  <c r="AJ57" s="1"/>
  <c r="AN56"/>
  <c r="AL56"/>
  <c r="AH56"/>
  <c r="AF56"/>
  <c r="AD56"/>
  <c r="AB56"/>
  <c r="Z56"/>
  <c r="T56"/>
  <c r="AJ56" s="1"/>
  <c r="AN55"/>
  <c r="AL55"/>
  <c r="AD55"/>
  <c r="AB55"/>
  <c r="Z55"/>
  <c r="T55"/>
  <c r="AN54"/>
  <c r="AL54"/>
  <c r="AH54"/>
  <c r="AD54"/>
  <c r="AB54"/>
  <c r="Z54"/>
  <c r="T54"/>
  <c r="AJ54" s="1"/>
  <c r="AN53"/>
  <c r="AL53"/>
  <c r="AF53"/>
  <c r="AD53"/>
  <c r="AB53"/>
  <c r="Z53"/>
  <c r="T53"/>
  <c r="AJ53" s="1"/>
  <c r="AO52"/>
  <c r="AN52"/>
  <c r="AL52"/>
  <c r="AH52"/>
  <c r="AF52"/>
  <c r="AD52"/>
  <c r="AB52"/>
  <c r="Z52"/>
  <c r="T52"/>
  <c r="AJ52" s="1"/>
  <c r="AN51"/>
  <c r="AL51"/>
  <c r="AJ51"/>
  <c r="AF51"/>
  <c r="AD51"/>
  <c r="AB51"/>
  <c r="Z51"/>
  <c r="T51"/>
  <c r="AH51" s="1"/>
  <c r="AN50"/>
  <c r="AL50"/>
  <c r="AH50"/>
  <c r="AD50"/>
  <c r="AB50"/>
  <c r="Z50"/>
  <c r="T50"/>
  <c r="AJ50" s="1"/>
  <c r="AN49"/>
  <c r="AL49"/>
  <c r="AD49"/>
  <c r="AB49"/>
  <c r="Z49"/>
  <c r="T49"/>
  <c r="AN48"/>
  <c r="AL48"/>
  <c r="AH48"/>
  <c r="AF48"/>
  <c r="AD48"/>
  <c r="AB48"/>
  <c r="Z48"/>
  <c r="T48"/>
  <c r="AJ48" s="1"/>
  <c r="AN47"/>
  <c r="AL47"/>
  <c r="AD47"/>
  <c r="AB47"/>
  <c r="Z47"/>
  <c r="T47"/>
  <c r="AN46"/>
  <c r="AL46"/>
  <c r="AH46"/>
  <c r="AD46"/>
  <c r="AB46"/>
  <c r="Z46"/>
  <c r="T46"/>
  <c r="AJ46" s="1"/>
  <c r="AN45"/>
  <c r="AL45"/>
  <c r="AF45"/>
  <c r="AD45"/>
  <c r="AB45"/>
  <c r="Z45"/>
  <c r="T45"/>
  <c r="AH45" s="1"/>
  <c r="AN44"/>
  <c r="AL44"/>
  <c r="AH44"/>
  <c r="AF44"/>
  <c r="AD44"/>
  <c r="AB44"/>
  <c r="Z44"/>
  <c r="T44"/>
  <c r="AJ44" s="1"/>
  <c r="AN43"/>
  <c r="AL43"/>
  <c r="AF43"/>
  <c r="AD43"/>
  <c r="AB43"/>
  <c r="Z43"/>
  <c r="T43"/>
  <c r="AH43" s="1"/>
  <c r="AN42"/>
  <c r="AL42"/>
  <c r="AH42"/>
  <c r="AD42"/>
  <c r="AB42"/>
  <c r="Z42"/>
  <c r="T42"/>
  <c r="AJ42" s="1"/>
  <c r="AN41"/>
  <c r="AL41"/>
  <c r="AJ41"/>
  <c r="AD41"/>
  <c r="AB41"/>
  <c r="Z41"/>
  <c r="T41"/>
  <c r="AH41" s="1"/>
  <c r="AN40"/>
  <c r="AL40"/>
  <c r="AH40"/>
  <c r="AF40"/>
  <c r="AD40"/>
  <c r="AB40"/>
  <c r="Z40"/>
  <c r="T40"/>
  <c r="AJ40" s="1"/>
  <c r="AN39"/>
  <c r="AL39"/>
  <c r="AD39"/>
  <c r="AB39"/>
  <c r="Z39"/>
  <c r="T39"/>
  <c r="AN38"/>
  <c r="AL38"/>
  <c r="AD38"/>
  <c r="AB38"/>
  <c r="Z38"/>
  <c r="T38"/>
  <c r="AN37"/>
  <c r="AL37"/>
  <c r="AD37"/>
  <c r="AB37"/>
  <c r="Z37"/>
  <c r="T37"/>
  <c r="AF37" s="1"/>
  <c r="AN36"/>
  <c r="AL36"/>
  <c r="AH36"/>
  <c r="AF36"/>
  <c r="AD36"/>
  <c r="AB36"/>
  <c r="Z36"/>
  <c r="T36"/>
  <c r="AJ36" s="1"/>
  <c r="AN35"/>
  <c r="AL35"/>
  <c r="AJ35"/>
  <c r="AH35"/>
  <c r="AF35"/>
  <c r="AD35"/>
  <c r="AB35"/>
  <c r="Z35"/>
  <c r="T35"/>
  <c r="AN34"/>
  <c r="AL34"/>
  <c r="AH34"/>
  <c r="AD34"/>
  <c r="AB34"/>
  <c r="Z34"/>
  <c r="T34"/>
  <c r="AJ34" s="1"/>
  <c r="AN33"/>
  <c r="AL33"/>
  <c r="AJ33"/>
  <c r="AF33"/>
  <c r="AD33"/>
  <c r="AB33"/>
  <c r="Z33"/>
  <c r="T33"/>
  <c r="AH33" s="1"/>
  <c r="AN32"/>
  <c r="AL32"/>
  <c r="AH32"/>
  <c r="AF32"/>
  <c r="AD32"/>
  <c r="AB32"/>
  <c r="Z32"/>
  <c r="T32"/>
  <c r="AJ32" s="1"/>
  <c r="AN31"/>
  <c r="AL31"/>
  <c r="AD31"/>
  <c r="AB31"/>
  <c r="Z31"/>
  <c r="T31"/>
  <c r="AN30"/>
  <c r="AL30"/>
  <c r="AD30"/>
  <c r="AB30"/>
  <c r="Z30"/>
  <c r="T30"/>
  <c r="AN29"/>
  <c r="AL29"/>
  <c r="AJ29"/>
  <c r="AF29"/>
  <c r="AD29"/>
  <c r="AB29"/>
  <c r="Z29"/>
  <c r="T29"/>
  <c r="AH29" s="1"/>
  <c r="AN28"/>
  <c r="AL28"/>
  <c r="AH28"/>
  <c r="AF28"/>
  <c r="AD28"/>
  <c r="AB28"/>
  <c r="Z28"/>
  <c r="AO28" s="1"/>
  <c r="T28"/>
  <c r="AJ28" s="1"/>
  <c r="AN27"/>
  <c r="AL27"/>
  <c r="AJ27"/>
  <c r="AF27"/>
  <c r="AD27"/>
  <c r="AB27"/>
  <c r="Z27"/>
  <c r="T27"/>
  <c r="AH27" s="1"/>
  <c r="AN26"/>
  <c r="AL26"/>
  <c r="AH26"/>
  <c r="AD26"/>
  <c r="AB26"/>
  <c r="Z26"/>
  <c r="T26"/>
  <c r="AJ26" s="1"/>
  <c r="AN25"/>
  <c r="AL25"/>
  <c r="AF25"/>
  <c r="AD25"/>
  <c r="AB25"/>
  <c r="Z25"/>
  <c r="T25"/>
  <c r="AH25" s="1"/>
  <c r="AN24"/>
  <c r="AL24"/>
  <c r="AH24"/>
  <c r="AF24"/>
  <c r="AD24"/>
  <c r="AO24" s="1"/>
  <c r="AB24"/>
  <c r="Z24"/>
  <c r="T24"/>
  <c r="AJ24" s="1"/>
  <c r="AN23"/>
  <c r="AL23"/>
  <c r="AF23"/>
  <c r="AD23"/>
  <c r="AB23"/>
  <c r="Z23"/>
  <c r="T23"/>
  <c r="AH23" s="1"/>
  <c r="AN22"/>
  <c r="AL22"/>
  <c r="AH22"/>
  <c r="AD22"/>
  <c r="AB22"/>
  <c r="Z22"/>
  <c r="T22"/>
  <c r="AJ22" s="1"/>
  <c r="AN21"/>
  <c r="AL21"/>
  <c r="AD21"/>
  <c r="AB21"/>
  <c r="Z21"/>
  <c r="T21"/>
  <c r="AH21" s="1"/>
  <c r="AN20"/>
  <c r="AL20"/>
  <c r="AH20"/>
  <c r="AF20"/>
  <c r="AD20"/>
  <c r="AB20"/>
  <c r="Z20"/>
  <c r="T20"/>
  <c r="AJ20" s="1"/>
  <c r="AN19"/>
  <c r="AL19"/>
  <c r="AD19"/>
  <c r="AB19"/>
  <c r="Z19"/>
  <c r="T19"/>
  <c r="AH19" s="1"/>
  <c r="AN18"/>
  <c r="AL18"/>
  <c r="AH18"/>
  <c r="AD18"/>
  <c r="AB18"/>
  <c r="Z18"/>
  <c r="T18"/>
  <c r="AJ18" s="1"/>
  <c r="AN17"/>
  <c r="AL17"/>
  <c r="AJ17"/>
  <c r="AD17"/>
  <c r="AB17"/>
  <c r="Z17"/>
  <c r="T17"/>
  <c r="AH17" s="1"/>
  <c r="AN16"/>
  <c r="AL16"/>
  <c r="AH16"/>
  <c r="AE16"/>
  <c r="AD16"/>
  <c r="AB16"/>
  <c r="Z16"/>
  <c r="T16"/>
  <c r="AJ16" s="1"/>
  <c r="AN15"/>
  <c r="AL15"/>
  <c r="AH15"/>
  <c r="AE15"/>
  <c r="AD15"/>
  <c r="AB15"/>
  <c r="Z15"/>
  <c r="T15"/>
  <c r="AJ15" s="1"/>
  <c r="AN14"/>
  <c r="AL14"/>
  <c r="AH14"/>
  <c r="AE14"/>
  <c r="AD14"/>
  <c r="AB14"/>
  <c r="Z14"/>
  <c r="T14"/>
  <c r="AJ14" s="1"/>
  <c r="AN13"/>
  <c r="AL13"/>
  <c r="AH13"/>
  <c r="AE13"/>
  <c r="AF13" s="1"/>
  <c r="AD13"/>
  <c r="AB13"/>
  <c r="Z13"/>
  <c r="T13"/>
  <c r="AJ13" s="1"/>
  <c r="AN12"/>
  <c r="AL12"/>
  <c r="AH12"/>
  <c r="AF12"/>
  <c r="AD12"/>
  <c r="AB12"/>
  <c r="Z12"/>
  <c r="W12"/>
  <c r="W13" s="1"/>
  <c r="T12"/>
  <c r="AJ12" s="1"/>
  <c r="AN11"/>
  <c r="AL11"/>
  <c r="AD11"/>
  <c r="AB11"/>
  <c r="Z11"/>
  <c r="T11"/>
  <c r="AJ11" s="1"/>
  <c r="A1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N10"/>
  <c r="AL10"/>
  <c r="AE10"/>
  <c r="AD10"/>
  <c r="AB10"/>
  <c r="Z10"/>
  <c r="W10"/>
  <c r="W11" s="1"/>
  <c r="T10"/>
  <c r="AH10" s="1"/>
  <c r="A10"/>
  <c r="AN9"/>
  <c r="AL9"/>
  <c r="AH9"/>
  <c r="AF9"/>
  <c r="AD9"/>
  <c r="AB9"/>
  <c r="Z9"/>
  <c r="X9"/>
  <c r="W9"/>
  <c r="T9"/>
  <c r="S60" i="9"/>
  <c r="R60"/>
  <c r="Q60"/>
  <c r="R61" s="1"/>
  <c r="AN59"/>
  <c r="AL59"/>
  <c r="AJ59"/>
  <c r="AD59"/>
  <c r="AB59"/>
  <c r="Z59"/>
  <c r="T59"/>
  <c r="AN58"/>
  <c r="AL58"/>
  <c r="AF58"/>
  <c r="AD58"/>
  <c r="AB58"/>
  <c r="Z58"/>
  <c r="T58"/>
  <c r="AJ58" s="1"/>
  <c r="AN57"/>
  <c r="AL57"/>
  <c r="AH57"/>
  <c r="AF57"/>
  <c r="AD57"/>
  <c r="AB57"/>
  <c r="Z57"/>
  <c r="T57"/>
  <c r="AJ57" s="1"/>
  <c r="AN56"/>
  <c r="AL56"/>
  <c r="AD56"/>
  <c r="AB56"/>
  <c r="Z56"/>
  <c r="T56"/>
  <c r="AJ56" s="1"/>
  <c r="AN55"/>
  <c r="AL55"/>
  <c r="AD55"/>
  <c r="AB55"/>
  <c r="Z55"/>
  <c r="T55"/>
  <c r="AN54"/>
  <c r="AL54"/>
  <c r="AF54"/>
  <c r="AD54"/>
  <c r="AB54"/>
  <c r="Z54"/>
  <c r="T54"/>
  <c r="AJ54" s="1"/>
  <c r="AN53"/>
  <c r="AL53"/>
  <c r="AH53"/>
  <c r="AF53"/>
  <c r="AD53"/>
  <c r="AB53"/>
  <c r="Z53"/>
  <c r="T53"/>
  <c r="AJ53" s="1"/>
  <c r="AN52"/>
  <c r="AL52"/>
  <c r="AD52"/>
  <c r="AB52"/>
  <c r="Z52"/>
  <c r="T52"/>
  <c r="AN51"/>
  <c r="AL51"/>
  <c r="AJ51"/>
  <c r="AD51"/>
  <c r="AB51"/>
  <c r="Z51"/>
  <c r="T51"/>
  <c r="AN50"/>
  <c r="AL50"/>
  <c r="AF50"/>
  <c r="AD50"/>
  <c r="AB50"/>
  <c r="Z50"/>
  <c r="T50"/>
  <c r="AJ50" s="1"/>
  <c r="AN49"/>
  <c r="AL49"/>
  <c r="AH49"/>
  <c r="AF49"/>
  <c r="AD49"/>
  <c r="AB49"/>
  <c r="Z49"/>
  <c r="T49"/>
  <c r="AJ49" s="1"/>
  <c r="AN48"/>
  <c r="AL48"/>
  <c r="AD48"/>
  <c r="AB48"/>
  <c r="Z48"/>
  <c r="T48"/>
  <c r="AJ48" s="1"/>
  <c r="AN47"/>
  <c r="AL47"/>
  <c r="AD47"/>
  <c r="AB47"/>
  <c r="Z47"/>
  <c r="T47"/>
  <c r="AN46"/>
  <c r="AL46"/>
  <c r="AF46"/>
  <c r="AD46"/>
  <c r="AB46"/>
  <c r="Z46"/>
  <c r="T46"/>
  <c r="AJ46" s="1"/>
  <c r="AN45"/>
  <c r="AL45"/>
  <c r="AH45"/>
  <c r="AF45"/>
  <c r="AD45"/>
  <c r="AB45"/>
  <c r="Z45"/>
  <c r="T45"/>
  <c r="AJ45" s="1"/>
  <c r="AN44"/>
  <c r="AL44"/>
  <c r="AD44"/>
  <c r="AB44"/>
  <c r="Z44"/>
  <c r="T44"/>
  <c r="AN43"/>
  <c r="AL43"/>
  <c r="AJ43"/>
  <c r="AD43"/>
  <c r="AB43"/>
  <c r="Z43"/>
  <c r="T43"/>
  <c r="AN42"/>
  <c r="AL42"/>
  <c r="AF42"/>
  <c r="AD42"/>
  <c r="AB42"/>
  <c r="Z42"/>
  <c r="T42"/>
  <c r="AJ42" s="1"/>
  <c r="AN41"/>
  <c r="AL41"/>
  <c r="AH41"/>
  <c r="AF41"/>
  <c r="AD41"/>
  <c r="AB41"/>
  <c r="Z41"/>
  <c r="T41"/>
  <c r="AJ41" s="1"/>
  <c r="AN40"/>
  <c r="AL40"/>
  <c r="AJ40"/>
  <c r="AD40"/>
  <c r="AB40"/>
  <c r="Z40"/>
  <c r="T40"/>
  <c r="AN39"/>
  <c r="AL39"/>
  <c r="AD39"/>
  <c r="AB39"/>
  <c r="Z39"/>
  <c r="T39"/>
  <c r="AN38"/>
  <c r="AL38"/>
  <c r="AF38"/>
  <c r="AD38"/>
  <c r="AB38"/>
  <c r="Z38"/>
  <c r="T38"/>
  <c r="AJ38" s="1"/>
  <c r="AN37"/>
  <c r="AL37"/>
  <c r="AH37"/>
  <c r="AF37"/>
  <c r="AD37"/>
  <c r="AB37"/>
  <c r="Z37"/>
  <c r="T37"/>
  <c r="AJ37" s="1"/>
  <c r="AN36"/>
  <c r="AL36"/>
  <c r="AD36"/>
  <c r="AB36"/>
  <c r="Z36"/>
  <c r="T36"/>
  <c r="AN35"/>
  <c r="AL35"/>
  <c r="AJ35"/>
  <c r="AD35"/>
  <c r="AB35"/>
  <c r="Z35"/>
  <c r="T35"/>
  <c r="AN34"/>
  <c r="AL34"/>
  <c r="AF34"/>
  <c r="AD34"/>
  <c r="AB34"/>
  <c r="Z34"/>
  <c r="T34"/>
  <c r="AJ34" s="1"/>
  <c r="AN33"/>
  <c r="AL33"/>
  <c r="AH33"/>
  <c r="AF33"/>
  <c r="AD33"/>
  <c r="AB33"/>
  <c r="Z33"/>
  <c r="T33"/>
  <c r="AJ33" s="1"/>
  <c r="AN32"/>
  <c r="AL32"/>
  <c r="AD32"/>
  <c r="AB32"/>
  <c r="Z32"/>
  <c r="T32"/>
  <c r="AN31"/>
  <c r="AL31"/>
  <c r="AD31"/>
  <c r="AB31"/>
  <c r="Z31"/>
  <c r="T31"/>
  <c r="AN30"/>
  <c r="AL30"/>
  <c r="AD30"/>
  <c r="AB30"/>
  <c r="Z30"/>
  <c r="T30"/>
  <c r="AN29"/>
  <c r="AL29"/>
  <c r="AD29"/>
  <c r="AB29"/>
  <c r="Z29"/>
  <c r="T29"/>
  <c r="AJ29" s="1"/>
  <c r="AN28"/>
  <c r="AL28"/>
  <c r="AH28"/>
  <c r="AF28"/>
  <c r="AD28"/>
  <c r="AB28"/>
  <c r="Z28"/>
  <c r="T28"/>
  <c r="AJ28" s="1"/>
  <c r="AN27"/>
  <c r="AL27"/>
  <c r="AH27"/>
  <c r="AF27"/>
  <c r="AD27"/>
  <c r="AB27"/>
  <c r="Z27"/>
  <c r="T27"/>
  <c r="AJ27" s="1"/>
  <c r="AN26"/>
  <c r="AL26"/>
  <c r="AD26"/>
  <c r="AB26"/>
  <c r="Z26"/>
  <c r="T26"/>
  <c r="AJ26" s="1"/>
  <c r="AN25"/>
  <c r="AL25"/>
  <c r="AD25"/>
  <c r="AB25"/>
  <c r="Z25"/>
  <c r="T25"/>
  <c r="AJ25" s="1"/>
  <c r="AN24"/>
  <c r="AL24"/>
  <c r="AH24"/>
  <c r="AF24"/>
  <c r="AD24"/>
  <c r="AB24"/>
  <c r="Z24"/>
  <c r="T24"/>
  <c r="AJ24" s="1"/>
  <c r="AN23"/>
  <c r="AL23"/>
  <c r="AH23"/>
  <c r="AF23"/>
  <c r="AD23"/>
  <c r="AB23"/>
  <c r="Z23"/>
  <c r="T23"/>
  <c r="AJ23" s="1"/>
  <c r="AN22"/>
  <c r="AL22"/>
  <c r="AD22"/>
  <c r="AB22"/>
  <c r="Z22"/>
  <c r="T22"/>
  <c r="AN21"/>
  <c r="AL21"/>
  <c r="AD21"/>
  <c r="AB21"/>
  <c r="Z21"/>
  <c r="T21"/>
  <c r="AN20"/>
  <c r="AL20"/>
  <c r="AH20"/>
  <c r="AF20"/>
  <c r="AD20"/>
  <c r="AB20"/>
  <c r="Z20"/>
  <c r="T20"/>
  <c r="AJ20" s="1"/>
  <c r="AN19"/>
  <c r="AL19"/>
  <c r="AH19"/>
  <c r="AF19"/>
  <c r="AD19"/>
  <c r="AB19"/>
  <c r="Z19"/>
  <c r="T19"/>
  <c r="AJ19" s="1"/>
  <c r="AN18"/>
  <c r="AL18"/>
  <c r="AD18"/>
  <c r="AB18"/>
  <c r="Z18"/>
  <c r="T18"/>
  <c r="AN17"/>
  <c r="AL17"/>
  <c r="AJ17"/>
  <c r="AD17"/>
  <c r="AB17"/>
  <c r="Z17"/>
  <c r="T17"/>
  <c r="AN16"/>
  <c r="AL16"/>
  <c r="AE16"/>
  <c r="AF16" s="1"/>
  <c r="AD16"/>
  <c r="AB16"/>
  <c r="Z16"/>
  <c r="T16"/>
  <c r="AJ16" s="1"/>
  <c r="AN15"/>
  <c r="AL15"/>
  <c r="AJ15"/>
  <c r="AH15"/>
  <c r="AE15"/>
  <c r="AD15"/>
  <c r="AB15"/>
  <c r="Z15"/>
  <c r="T15"/>
  <c r="AN14"/>
  <c r="AL14"/>
  <c r="AE14"/>
  <c r="AF14" s="1"/>
  <c r="AD14"/>
  <c r="AB14"/>
  <c r="Z14"/>
  <c r="T14"/>
  <c r="AJ14" s="1"/>
  <c r="AN13"/>
  <c r="AL13"/>
  <c r="AE13"/>
  <c r="AD13"/>
  <c r="AB13"/>
  <c r="Z13"/>
  <c r="T13"/>
  <c r="AH13" s="1"/>
  <c r="AN12"/>
  <c r="AL12"/>
  <c r="AH12"/>
  <c r="AF12"/>
  <c r="AD12"/>
  <c r="AB12"/>
  <c r="Z12"/>
  <c r="T12"/>
  <c r="AJ12" s="1"/>
  <c r="A12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N11"/>
  <c r="AL11"/>
  <c r="AJ11"/>
  <c r="AH11"/>
  <c r="AF11"/>
  <c r="AD11"/>
  <c r="AB11"/>
  <c r="Z11"/>
  <c r="T11"/>
  <c r="A11"/>
  <c r="AN10"/>
  <c r="AL10"/>
  <c r="AH10"/>
  <c r="AE10"/>
  <c r="AF10" s="1"/>
  <c r="AD10"/>
  <c r="AB10"/>
  <c r="Z10"/>
  <c r="W10"/>
  <c r="W11" s="1"/>
  <c r="W12" s="1"/>
  <c r="T10"/>
  <c r="AJ10" s="1"/>
  <c r="A10"/>
  <c r="AN9"/>
  <c r="AL9"/>
  <c r="AH9"/>
  <c r="AF9"/>
  <c r="AD9"/>
  <c r="AB9"/>
  <c r="Z9"/>
  <c r="W9"/>
  <c r="X9" s="1"/>
  <c r="T9"/>
  <c r="AN59" i="2"/>
  <c r="AN11"/>
  <c r="AN12"/>
  <c r="AN13"/>
  <c r="AN14"/>
  <c r="AN15"/>
  <c r="AN16"/>
  <c r="AN17"/>
  <c r="AN18"/>
  <c r="AN19"/>
  <c r="AN20"/>
  <c r="AN21"/>
  <c r="AN22"/>
  <c r="AN23"/>
  <c r="AN24"/>
  <c r="AN25"/>
  <c r="AN26"/>
  <c r="AN27"/>
  <c r="AN28"/>
  <c r="AN29"/>
  <c r="AN30"/>
  <c r="AN31"/>
  <c r="AN32"/>
  <c r="AN33"/>
  <c r="AN34"/>
  <c r="AN35"/>
  <c r="AN36"/>
  <c r="AN37"/>
  <c r="AN38"/>
  <c r="AN39"/>
  <c r="AN40"/>
  <c r="AN41"/>
  <c r="AN42"/>
  <c r="AN43"/>
  <c r="AN44"/>
  <c r="AN45"/>
  <c r="AN46"/>
  <c r="AN47"/>
  <c r="AN48"/>
  <c r="AN49"/>
  <c r="AN50"/>
  <c r="AN51"/>
  <c r="AN52"/>
  <c r="AN53"/>
  <c r="AN54"/>
  <c r="AN55"/>
  <c r="AN56"/>
  <c r="AN57"/>
  <c r="AN58"/>
  <c r="AN10"/>
  <c r="AN9"/>
  <c r="AL59"/>
  <c r="AL11"/>
  <c r="AL12"/>
  <c r="AL13"/>
  <c r="AL14"/>
  <c r="AL15"/>
  <c r="AL16"/>
  <c r="AL17"/>
  <c r="AL18"/>
  <c r="AL19"/>
  <c r="AL20"/>
  <c r="AL21"/>
  <c r="AL22"/>
  <c r="AL23"/>
  <c r="AL24"/>
  <c r="AL25"/>
  <c r="AL26"/>
  <c r="AL27"/>
  <c r="AL28"/>
  <c r="AL29"/>
  <c r="AL30"/>
  <c r="AL31"/>
  <c r="AL32"/>
  <c r="AL33"/>
  <c r="AL34"/>
  <c r="AL35"/>
  <c r="AL36"/>
  <c r="AL37"/>
  <c r="AL38"/>
  <c r="AL39"/>
  <c r="AL40"/>
  <c r="AL41"/>
  <c r="AL42"/>
  <c r="AL43"/>
  <c r="AL44"/>
  <c r="AL45"/>
  <c r="AL46"/>
  <c r="AL47"/>
  <c r="AL48"/>
  <c r="AL49"/>
  <c r="AL50"/>
  <c r="AL51"/>
  <c r="AL52"/>
  <c r="AL53"/>
  <c r="AL54"/>
  <c r="AL55"/>
  <c r="AL56"/>
  <c r="AL57"/>
  <c r="AL58"/>
  <c r="AL10"/>
  <c r="AL9"/>
  <c r="AJ59"/>
  <c r="AJ14"/>
  <c r="AJ18"/>
  <c r="AJ22"/>
  <c r="AJ26"/>
  <c r="AJ30"/>
  <c r="AJ34"/>
  <c r="AJ38"/>
  <c r="AJ42"/>
  <c r="AJ46"/>
  <c r="AJ50"/>
  <c r="AJ54"/>
  <c r="AJ58"/>
  <c r="AH59"/>
  <c r="AH11"/>
  <c r="AH14"/>
  <c r="AH15"/>
  <c r="AH18"/>
  <c r="AH19"/>
  <c r="AH22"/>
  <c r="AH23"/>
  <c r="AH26"/>
  <c r="AH27"/>
  <c r="AH30"/>
  <c r="AH31"/>
  <c r="AH34"/>
  <c r="AH35"/>
  <c r="AH38"/>
  <c r="AH39"/>
  <c r="AH42"/>
  <c r="AH43"/>
  <c r="AH46"/>
  <c r="AH47"/>
  <c r="AH50"/>
  <c r="AH51"/>
  <c r="AH54"/>
  <c r="AH55"/>
  <c r="AH58"/>
  <c r="AH10"/>
  <c r="AB9"/>
  <c r="Z9"/>
  <c r="S60"/>
  <c r="T10"/>
  <c r="AJ10" s="1"/>
  <c r="T11"/>
  <c r="AJ11" s="1"/>
  <c r="T12"/>
  <c r="AH12" s="1"/>
  <c r="T13"/>
  <c r="AJ13" s="1"/>
  <c r="T14"/>
  <c r="T15"/>
  <c r="AJ15" s="1"/>
  <c r="T16"/>
  <c r="AH16" s="1"/>
  <c r="T17"/>
  <c r="AJ17" s="1"/>
  <c r="T18"/>
  <c r="T19"/>
  <c r="AJ19" s="1"/>
  <c r="T20"/>
  <c r="AH20" s="1"/>
  <c r="T21"/>
  <c r="AJ21" s="1"/>
  <c r="T22"/>
  <c r="T23"/>
  <c r="AJ23" s="1"/>
  <c r="T24"/>
  <c r="AH24" s="1"/>
  <c r="T25"/>
  <c r="AJ25" s="1"/>
  <c r="T26"/>
  <c r="T27"/>
  <c r="AJ27" s="1"/>
  <c r="T28"/>
  <c r="AH28" s="1"/>
  <c r="T29"/>
  <c r="AH29" s="1"/>
  <c r="T30"/>
  <c r="T31"/>
  <c r="AJ31" s="1"/>
  <c r="T32"/>
  <c r="AH32" s="1"/>
  <c r="T33"/>
  <c r="AJ33" s="1"/>
  <c r="T34"/>
  <c r="T35"/>
  <c r="AJ35" s="1"/>
  <c r="T36"/>
  <c r="AH36" s="1"/>
  <c r="T37"/>
  <c r="AJ37" s="1"/>
  <c r="T38"/>
  <c r="T39"/>
  <c r="AJ39" s="1"/>
  <c r="T40"/>
  <c r="AH40" s="1"/>
  <c r="T41"/>
  <c r="AJ41" s="1"/>
  <c r="T42"/>
  <c r="T43"/>
  <c r="AJ43" s="1"/>
  <c r="T44"/>
  <c r="AH44" s="1"/>
  <c r="T45"/>
  <c r="AH45" s="1"/>
  <c r="T46"/>
  <c r="T47"/>
  <c r="AJ47" s="1"/>
  <c r="T48"/>
  <c r="AH48" s="1"/>
  <c r="T49"/>
  <c r="AJ49" s="1"/>
  <c r="T50"/>
  <c r="T51"/>
  <c r="AJ51" s="1"/>
  <c r="T52"/>
  <c r="AH52" s="1"/>
  <c r="T53"/>
  <c r="AJ53" s="1"/>
  <c r="T54"/>
  <c r="T55"/>
  <c r="AJ55" s="1"/>
  <c r="T56"/>
  <c r="AH56" s="1"/>
  <c r="T57"/>
  <c r="AH57" s="1"/>
  <c r="T58"/>
  <c r="T59"/>
  <c r="T9"/>
  <c r="AH9" s="1"/>
  <c r="AO49" i="9" l="1"/>
  <c r="AO57"/>
  <c r="AO10"/>
  <c r="AO12"/>
  <c r="AO11"/>
  <c r="AO19"/>
  <c r="AO23"/>
  <c r="AO27"/>
  <c r="AO33"/>
  <c r="AO37"/>
  <c r="AO41"/>
  <c r="AO45"/>
  <c r="AO56" i="10"/>
  <c r="AO36"/>
  <c r="AO12"/>
  <c r="AO13"/>
  <c r="AQ13" s="1"/>
  <c r="AO44"/>
  <c r="AO20"/>
  <c r="W14"/>
  <c r="W15" s="1"/>
  <c r="W16" s="1"/>
  <c r="W17" s="1"/>
  <c r="W18" s="1"/>
  <c r="W19" s="1"/>
  <c r="W20" s="1"/>
  <c r="X13"/>
  <c r="AP13" s="1"/>
  <c r="AO34"/>
  <c r="AQ12"/>
  <c r="AO15"/>
  <c r="AO16"/>
  <c r="AQ16" s="1"/>
  <c r="AJ10"/>
  <c r="AO19"/>
  <c r="AQ19" s="1"/>
  <c r="X11"/>
  <c r="AP11" s="1"/>
  <c r="AF11"/>
  <c r="AO11" s="1"/>
  <c r="AQ11" s="1"/>
  <c r="X12"/>
  <c r="AP12" s="1"/>
  <c r="X19"/>
  <c r="AP19" s="1"/>
  <c r="AF19"/>
  <c r="AF21"/>
  <c r="AJ23"/>
  <c r="AJ25"/>
  <c r="AF30"/>
  <c r="AH30"/>
  <c r="AJ30"/>
  <c r="AO40"/>
  <c r="AH55"/>
  <c r="AO55" s="1"/>
  <c r="AF55"/>
  <c r="AJ55"/>
  <c r="X10"/>
  <c r="AP10" s="1"/>
  <c r="AF10"/>
  <c r="AH11"/>
  <c r="X14"/>
  <c r="AP14" s="1"/>
  <c r="AF14"/>
  <c r="AO14" s="1"/>
  <c r="AQ14" s="1"/>
  <c r="X15"/>
  <c r="AP15" s="1"/>
  <c r="AF15"/>
  <c r="X16"/>
  <c r="AP16" s="1"/>
  <c r="AF16"/>
  <c r="X17"/>
  <c r="AP17" s="1"/>
  <c r="AF17"/>
  <c r="AO17" s="1"/>
  <c r="AQ17" s="1"/>
  <c r="AJ19"/>
  <c r="AJ21"/>
  <c r="AO21" s="1"/>
  <c r="AO27"/>
  <c r="AO29"/>
  <c r="AJ31"/>
  <c r="AF31"/>
  <c r="AH31"/>
  <c r="AO35"/>
  <c r="AF38"/>
  <c r="AH38"/>
  <c r="AJ38"/>
  <c r="AO38" s="1"/>
  <c r="AH47"/>
  <c r="AF47"/>
  <c r="AJ47"/>
  <c r="AO47" s="1"/>
  <c r="AO48"/>
  <c r="AO32"/>
  <c r="AH37"/>
  <c r="AJ37"/>
  <c r="AO37" s="1"/>
  <c r="AP9"/>
  <c r="AO23"/>
  <c r="AO25"/>
  <c r="AO33"/>
  <c r="AF39"/>
  <c r="AJ39"/>
  <c r="AO39" s="1"/>
  <c r="AH39"/>
  <c r="AH49"/>
  <c r="AF49"/>
  <c r="AO49" s="1"/>
  <c r="AJ49"/>
  <c r="AO58"/>
  <c r="T60"/>
  <c r="AJ9"/>
  <c r="AO9" s="1"/>
  <c r="X18"/>
  <c r="AP18" s="1"/>
  <c r="AF18"/>
  <c r="AO18" s="1"/>
  <c r="AQ18" s="1"/>
  <c r="AF22"/>
  <c r="AO22" s="1"/>
  <c r="AF26"/>
  <c r="AO26" s="1"/>
  <c r="AF41"/>
  <c r="AO41" s="1"/>
  <c r="AJ43"/>
  <c r="AO43" s="1"/>
  <c r="AJ45"/>
  <c r="AO45" s="1"/>
  <c r="AO51"/>
  <c r="AF34"/>
  <c r="AH59"/>
  <c r="AF59"/>
  <c r="AO59" s="1"/>
  <c r="AJ59"/>
  <c r="AF42"/>
  <c r="AO42" s="1"/>
  <c r="AF46"/>
  <c r="AO46" s="1"/>
  <c r="AF50"/>
  <c r="AO50" s="1"/>
  <c r="AH53"/>
  <c r="AO53" s="1"/>
  <c r="AF54"/>
  <c r="AO54" s="1"/>
  <c r="AH57"/>
  <c r="AO57" s="1"/>
  <c r="AF58"/>
  <c r="AQ10" i="9"/>
  <c r="AP9"/>
  <c r="W13"/>
  <c r="W14" s="1"/>
  <c r="X12"/>
  <c r="AP12" s="1"/>
  <c r="X10"/>
  <c r="AP10" s="1"/>
  <c r="AF22"/>
  <c r="AO28"/>
  <c r="AH47"/>
  <c r="AF47"/>
  <c r="AJ47"/>
  <c r="AO47" s="1"/>
  <c r="AH56"/>
  <c r="AF13"/>
  <c r="AF18"/>
  <c r="AH18"/>
  <c r="AH21"/>
  <c r="AF21"/>
  <c r="AJ22"/>
  <c r="AO24"/>
  <c r="AF32"/>
  <c r="AH32"/>
  <c r="AO42"/>
  <c r="AO53"/>
  <c r="AH55"/>
  <c r="AF55"/>
  <c r="AJ55"/>
  <c r="X11"/>
  <c r="AP11" s="1"/>
  <c r="AQ11" s="1"/>
  <c r="AJ13"/>
  <c r="AO13" s="1"/>
  <c r="AO16"/>
  <c r="AF26"/>
  <c r="AO26" s="1"/>
  <c r="AH26"/>
  <c r="AH29"/>
  <c r="AF29"/>
  <c r="AO29" s="1"/>
  <c r="AH39"/>
  <c r="AF39"/>
  <c r="AJ39"/>
  <c r="AO39" s="1"/>
  <c r="AF48"/>
  <c r="AH48"/>
  <c r="AO48" s="1"/>
  <c r="AO58"/>
  <c r="AH22"/>
  <c r="AH25"/>
  <c r="AF25"/>
  <c r="AO25" s="1"/>
  <c r="AF56"/>
  <c r="AO56" s="1"/>
  <c r="AF15"/>
  <c r="AO15" s="1"/>
  <c r="AH17"/>
  <c r="AF17"/>
  <c r="AO17" s="1"/>
  <c r="AJ18"/>
  <c r="AO18" s="1"/>
  <c r="AO20"/>
  <c r="AJ21"/>
  <c r="AO21" s="1"/>
  <c r="AH30"/>
  <c r="AF30"/>
  <c r="AO30" s="1"/>
  <c r="AJ30"/>
  <c r="AH31"/>
  <c r="AF31"/>
  <c r="AJ31"/>
  <c r="AJ32"/>
  <c r="AO32" s="1"/>
  <c r="AF40"/>
  <c r="AO40" s="1"/>
  <c r="AH40"/>
  <c r="AH14"/>
  <c r="AO14" s="1"/>
  <c r="AH16"/>
  <c r="AF36"/>
  <c r="AH36"/>
  <c r="AO38"/>
  <c r="AF44"/>
  <c r="AH44"/>
  <c r="AF52"/>
  <c r="AH52"/>
  <c r="AO54"/>
  <c r="AO59"/>
  <c r="T60"/>
  <c r="AJ9"/>
  <c r="AO9" s="1"/>
  <c r="AO31"/>
  <c r="AH35"/>
  <c r="AO35" s="1"/>
  <c r="AF35"/>
  <c r="AJ36"/>
  <c r="AO36" s="1"/>
  <c r="AH43"/>
  <c r="AO43" s="1"/>
  <c r="AF43"/>
  <c r="AJ44"/>
  <c r="AH51"/>
  <c r="AO51" s="1"/>
  <c r="AF51"/>
  <c r="AJ52"/>
  <c r="AO55"/>
  <c r="AH59"/>
  <c r="AF59"/>
  <c r="AH34"/>
  <c r="AO34" s="1"/>
  <c r="AH38"/>
  <c r="AH42"/>
  <c r="AH46"/>
  <c r="AO46" s="1"/>
  <c r="AH50"/>
  <c r="AO50" s="1"/>
  <c r="AH54"/>
  <c r="AH58"/>
  <c r="AJ57" i="2"/>
  <c r="AJ45"/>
  <c r="AJ29"/>
  <c r="AH53"/>
  <c r="AH49"/>
  <c r="AH41"/>
  <c r="AH37"/>
  <c r="AH33"/>
  <c r="AH25"/>
  <c r="AH21"/>
  <c r="AH17"/>
  <c r="AH13"/>
  <c r="AJ9"/>
  <c r="AJ56"/>
  <c r="AJ52"/>
  <c r="AJ48"/>
  <c r="AJ44"/>
  <c r="AJ40"/>
  <c r="AJ36"/>
  <c r="AJ32"/>
  <c r="AJ28"/>
  <c r="AJ24"/>
  <c r="AJ20"/>
  <c r="AJ16"/>
  <c r="AJ12"/>
  <c r="AQ12" i="9" l="1"/>
  <c r="AR17" i="10"/>
  <c r="AS17" s="1"/>
  <c r="AR11"/>
  <c r="AS11"/>
  <c r="AR14"/>
  <c r="AS14" s="1"/>
  <c r="AR18"/>
  <c r="AS18"/>
  <c r="AR12"/>
  <c r="AS12" s="1"/>
  <c r="AR19"/>
  <c r="AS19" s="1"/>
  <c r="AR16"/>
  <c r="AS16" s="1"/>
  <c r="AO30"/>
  <c r="AO10"/>
  <c r="AQ10" s="1"/>
  <c r="AQ15"/>
  <c r="AR13"/>
  <c r="AS13" s="1"/>
  <c r="AQ9"/>
  <c r="AO31"/>
  <c r="W21"/>
  <c r="X20"/>
  <c r="AQ9" i="9"/>
  <c r="AR11"/>
  <c r="AS11" s="1"/>
  <c r="AR12"/>
  <c r="AS12" s="1"/>
  <c r="AQ14"/>
  <c r="AO22"/>
  <c r="W15"/>
  <c r="X14"/>
  <c r="AP14" s="1"/>
  <c r="AO52"/>
  <c r="AO44"/>
  <c r="AR10"/>
  <c r="AS10" s="1"/>
  <c r="X13"/>
  <c r="AP13" s="1"/>
  <c r="AQ13" s="1"/>
  <c r="AO60" i="10" l="1"/>
  <c r="AP20"/>
  <c r="W22"/>
  <c r="X21"/>
  <c r="AP21" s="1"/>
  <c r="AQ21" s="1"/>
  <c r="AR9"/>
  <c r="AR15"/>
  <c r="AS15"/>
  <c r="AR10"/>
  <c r="AS10"/>
  <c r="AR13" i="9"/>
  <c r="AS13"/>
  <c r="W16"/>
  <c r="X15"/>
  <c r="AR14"/>
  <c r="AS14" s="1"/>
  <c r="AR9"/>
  <c r="AS9" s="1"/>
  <c r="AO60"/>
  <c r="W23" i="10" l="1"/>
  <c r="X22"/>
  <c r="AP22" s="1"/>
  <c r="AQ22" s="1"/>
  <c r="AS9"/>
  <c r="AQ20"/>
  <c r="AR21"/>
  <c r="AS21" s="1"/>
  <c r="W17" i="9"/>
  <c r="X16"/>
  <c r="AP16" s="1"/>
  <c r="AQ16" s="1"/>
  <c r="AP15"/>
  <c r="AD54" i="2"/>
  <c r="AD55"/>
  <c r="AD56"/>
  <c r="AD57"/>
  <c r="AD58"/>
  <c r="AD36"/>
  <c r="AD18"/>
  <c r="AD19"/>
  <c r="AD20"/>
  <c r="AD21"/>
  <c r="AD22"/>
  <c r="AD23"/>
  <c r="AD24"/>
  <c r="AD25"/>
  <c r="AD26"/>
  <c r="AD27"/>
  <c r="AD28"/>
  <c r="AD29"/>
  <c r="AD30"/>
  <c r="AD31"/>
  <c r="AD32"/>
  <c r="AD33"/>
  <c r="AD34"/>
  <c r="AD35"/>
  <c r="Z13"/>
  <c r="AR22" i="10" l="1"/>
  <c r="AS22" s="1"/>
  <c r="AR20"/>
  <c r="X23"/>
  <c r="AP23" s="1"/>
  <c r="W24"/>
  <c r="AQ15" i="9"/>
  <c r="AR16"/>
  <c r="AS16" s="1"/>
  <c r="W18"/>
  <c r="X17"/>
  <c r="AQ23" i="10" l="1"/>
  <c r="AS20"/>
  <c r="W25"/>
  <c r="X24"/>
  <c r="AP24" s="1"/>
  <c r="AQ24" s="1"/>
  <c r="AP17" i="9"/>
  <c r="W19"/>
  <c r="X18"/>
  <c r="AP18" s="1"/>
  <c r="AQ18" s="1"/>
  <c r="AR15"/>
  <c r="AS15" s="1"/>
  <c r="AD12" i="2"/>
  <c r="AD17"/>
  <c r="AB18"/>
  <c r="AB19"/>
  <c r="AB20"/>
  <c r="AB21"/>
  <c r="AB22"/>
  <c r="AB23"/>
  <c r="AB24"/>
  <c r="AB25"/>
  <c r="AB26"/>
  <c r="AB27"/>
  <c r="AB28"/>
  <c r="AB29"/>
  <c r="AB30"/>
  <c r="AB31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AB50"/>
  <c r="AB51"/>
  <c r="AB52"/>
  <c r="AB53"/>
  <c r="AB54"/>
  <c r="AB55"/>
  <c r="AB56"/>
  <c r="AB57"/>
  <c r="AB58"/>
  <c r="AB59"/>
  <c r="Z18"/>
  <c r="Z19"/>
  <c r="Z20"/>
  <c r="Z21"/>
  <c r="Z22"/>
  <c r="Z23"/>
  <c r="Z24"/>
  <c r="Z25"/>
  <c r="Z26"/>
  <c r="Z27"/>
  <c r="Z28"/>
  <c r="Z29"/>
  <c r="Z30"/>
  <c r="Z31"/>
  <c r="Z32"/>
  <c r="Z33"/>
  <c r="Z34"/>
  <c r="Z35"/>
  <c r="Z36"/>
  <c r="Z40"/>
  <c r="Z54"/>
  <c r="Z55"/>
  <c r="Z56"/>
  <c r="Z57"/>
  <c r="Z58"/>
  <c r="AF18"/>
  <c r="AF19"/>
  <c r="AF20"/>
  <c r="AF21"/>
  <c r="AF22"/>
  <c r="AF23"/>
  <c r="AF24"/>
  <c r="AF25"/>
  <c r="AF26"/>
  <c r="AF27"/>
  <c r="AF28"/>
  <c r="AF29"/>
  <c r="AF30"/>
  <c r="AF31"/>
  <c r="AF32"/>
  <c r="AF33"/>
  <c r="AF34"/>
  <c r="AF35"/>
  <c r="AF36"/>
  <c r="AF37"/>
  <c r="AF38"/>
  <c r="AF39"/>
  <c r="AF40"/>
  <c r="AF41"/>
  <c r="AF42"/>
  <c r="AF43"/>
  <c r="AF44"/>
  <c r="AF45"/>
  <c r="AF46"/>
  <c r="AF47"/>
  <c r="AF48"/>
  <c r="AF49"/>
  <c r="AF50"/>
  <c r="AF51"/>
  <c r="AF52"/>
  <c r="AF53"/>
  <c r="AF54"/>
  <c r="AF55"/>
  <c r="AF56"/>
  <c r="AF57"/>
  <c r="AF58"/>
  <c r="AF59"/>
  <c r="AR24" i="10" l="1"/>
  <c r="AS24"/>
  <c r="W26"/>
  <c r="X25"/>
  <c r="AP25" s="1"/>
  <c r="AQ25" s="1"/>
  <c r="AR23"/>
  <c r="AR18" i="9"/>
  <c r="AS18"/>
  <c r="W20"/>
  <c r="X19"/>
  <c r="AP19" s="1"/>
  <c r="AQ19" s="1"/>
  <c r="AQ17"/>
  <c r="Z53" i="2"/>
  <c r="Z52"/>
  <c r="Z51"/>
  <c r="Z50"/>
  <c r="Z49"/>
  <c r="Z48"/>
  <c r="Z47"/>
  <c r="Z46"/>
  <c r="Z45"/>
  <c r="Z44"/>
  <c r="Z43"/>
  <c r="Z42"/>
  <c r="Z41"/>
  <c r="Z39"/>
  <c r="Z38"/>
  <c r="Z37"/>
  <c r="W27" i="10" l="1"/>
  <c r="X26"/>
  <c r="AP26" s="1"/>
  <c r="AQ26" s="1"/>
  <c r="AS23"/>
  <c r="AR25"/>
  <c r="AS25" s="1"/>
  <c r="AR17" i="9"/>
  <c r="AS17" s="1"/>
  <c r="W21"/>
  <c r="X20"/>
  <c r="AP20" s="1"/>
  <c r="AQ20" s="1"/>
  <c r="AR19"/>
  <c r="AS19" s="1"/>
  <c r="AO33" i="2"/>
  <c r="AO21"/>
  <c r="AO55"/>
  <c r="AO29"/>
  <c r="AO56"/>
  <c r="AO28"/>
  <c r="AO35"/>
  <c r="AE16"/>
  <c r="AE15"/>
  <c r="AE14"/>
  <c r="AE13"/>
  <c r="AE10"/>
  <c r="AD10"/>
  <c r="W28" i="10" l="1"/>
  <c r="X27"/>
  <c r="AP27" s="1"/>
  <c r="AQ27" s="1"/>
  <c r="AR26"/>
  <c r="AS26"/>
  <c r="AR20" i="9"/>
  <c r="AS20" s="1"/>
  <c r="W22"/>
  <c r="X21"/>
  <c r="AP21" s="1"/>
  <c r="AQ21" s="1"/>
  <c r="AO57" i="2"/>
  <c r="AO25"/>
  <c r="AO19"/>
  <c r="AO18"/>
  <c r="AO30"/>
  <c r="AO26"/>
  <c r="AO22"/>
  <c r="AO32"/>
  <c r="AO58"/>
  <c r="AO23"/>
  <c r="AO34"/>
  <c r="AO24"/>
  <c r="AO31"/>
  <c r="AO54"/>
  <c r="AO36"/>
  <c r="AO27"/>
  <c r="AO20"/>
  <c r="B4" i="6"/>
  <c r="W29" i="10" l="1"/>
  <c r="X28"/>
  <c r="AP28" s="1"/>
  <c r="AQ28" s="1"/>
  <c r="AR27"/>
  <c r="AS27" s="1"/>
  <c r="AR21" i="9"/>
  <c r="AS21" s="1"/>
  <c r="W23"/>
  <c r="X22"/>
  <c r="AP22" s="1"/>
  <c r="AQ22" s="1"/>
  <c r="AD53" i="2"/>
  <c r="AO53" s="1"/>
  <c r="AD52"/>
  <c r="AO52" s="1"/>
  <c r="AD48"/>
  <c r="AO48" s="1"/>
  <c r="AD47"/>
  <c r="AO47" s="1"/>
  <c r="AD45"/>
  <c r="AO45" s="1"/>
  <c r="AD43"/>
  <c r="AO43" s="1"/>
  <c r="AD50"/>
  <c r="AO50" s="1"/>
  <c r="AD15"/>
  <c r="AB15"/>
  <c r="Z15"/>
  <c r="AD59"/>
  <c r="Z59"/>
  <c r="AD46"/>
  <c r="AO46" s="1"/>
  <c r="AD42"/>
  <c r="AO42" s="1"/>
  <c r="AD41"/>
  <c r="AO41" s="1"/>
  <c r="AD39"/>
  <c r="AO39" s="1"/>
  <c r="AD38"/>
  <c r="AO38" s="1"/>
  <c r="AD37"/>
  <c r="AO37" s="1"/>
  <c r="AB10"/>
  <c r="Z10"/>
  <c r="AR28" i="10" l="1"/>
  <c r="AS28"/>
  <c r="W30"/>
  <c r="X29"/>
  <c r="AP29" s="1"/>
  <c r="AQ29" s="1"/>
  <c r="AR22" i="9"/>
  <c r="AS22" s="1"/>
  <c r="W24"/>
  <c r="X23"/>
  <c r="AP23" s="1"/>
  <c r="AQ23" s="1"/>
  <c r="AO59" i="2"/>
  <c r="W31" i="10" l="1"/>
  <c r="X30"/>
  <c r="AP30" s="1"/>
  <c r="AQ30" s="1"/>
  <c r="AR29"/>
  <c r="AS29" s="1"/>
  <c r="X24" i="9"/>
  <c r="AP24" s="1"/>
  <c r="AQ24" s="1"/>
  <c r="W25"/>
  <c r="AR23"/>
  <c r="AS23" s="1"/>
  <c r="AD44" i="2"/>
  <c r="AO44" s="1"/>
  <c r="AD16"/>
  <c r="AD14"/>
  <c r="AD13"/>
  <c r="AD11"/>
  <c r="AB16"/>
  <c r="AB14"/>
  <c r="AB13"/>
  <c r="AB12"/>
  <c r="AB11"/>
  <c r="AD51"/>
  <c r="AO51" s="1"/>
  <c r="AD49"/>
  <c r="AO49" s="1"/>
  <c r="AD40"/>
  <c r="AO40" s="1"/>
  <c r="AB17"/>
  <c r="Z17"/>
  <c r="Z16"/>
  <c r="Z14"/>
  <c r="Z12"/>
  <c r="Z11"/>
  <c r="AR30" i="10" l="1"/>
  <c r="AS30"/>
  <c r="W32"/>
  <c r="X31"/>
  <c r="AP31" s="1"/>
  <c r="AQ31" s="1"/>
  <c r="W26" i="9"/>
  <c r="X25"/>
  <c r="AP25" s="1"/>
  <c r="AQ25" s="1"/>
  <c r="AR24"/>
  <c r="AS24" s="1"/>
  <c r="AR31" i="10" l="1"/>
  <c r="AS31" s="1"/>
  <c r="X32"/>
  <c r="AP32" s="1"/>
  <c r="AQ32" s="1"/>
  <c r="W33"/>
  <c r="AR25" i="9"/>
  <c r="AS25" s="1"/>
  <c r="W27"/>
  <c r="X26"/>
  <c r="AP26" s="1"/>
  <c r="AQ26" s="1"/>
  <c r="AF17" i="2"/>
  <c r="AF16"/>
  <c r="AF13"/>
  <c r="AF12"/>
  <c r="AF11"/>
  <c r="AF10"/>
  <c r="A10"/>
  <c r="A11" s="1"/>
  <c r="A12" s="1"/>
  <c r="A13" s="1"/>
  <c r="A14" s="1"/>
  <c r="A15" s="1"/>
  <c r="A16" s="1"/>
  <c r="A17" s="1"/>
  <c r="AR32" i="10" l="1"/>
  <c r="AS32"/>
  <c r="X33"/>
  <c r="AP33" s="1"/>
  <c r="AQ33" s="1"/>
  <c r="W34"/>
  <c r="AR26" i="9"/>
  <c r="AS26"/>
  <c r="W28"/>
  <c r="X27"/>
  <c r="AP27" s="1"/>
  <c r="AQ27" s="1"/>
  <c r="A18" i="2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R60"/>
  <c r="Q60"/>
  <c r="AF14"/>
  <c r="AF15"/>
  <c r="W35" i="10" l="1"/>
  <c r="X34"/>
  <c r="AP34" s="1"/>
  <c r="AQ34" s="1"/>
  <c r="AR33"/>
  <c r="AS33" s="1"/>
  <c r="W29" i="9"/>
  <c r="X28"/>
  <c r="AP28" s="1"/>
  <c r="AQ28" s="1"/>
  <c r="AR27"/>
  <c r="AS27" s="1"/>
  <c r="R61" i="2"/>
  <c r="C4" i="6"/>
  <c r="AR34" i="10" l="1"/>
  <c r="AS34"/>
  <c r="W36"/>
  <c r="X35"/>
  <c r="AP35" s="1"/>
  <c r="AQ35" s="1"/>
  <c r="AR28" i="9"/>
  <c r="AS28" s="1"/>
  <c r="W30"/>
  <c r="X29"/>
  <c r="AP29" s="1"/>
  <c r="AQ29" s="1"/>
  <c r="AO17" i="2"/>
  <c r="AO16"/>
  <c r="AO10"/>
  <c r="AO11"/>
  <c r="AO15"/>
  <c r="AO12"/>
  <c r="AO13"/>
  <c r="AF9"/>
  <c r="T60"/>
  <c r="AD9"/>
  <c r="W9"/>
  <c r="X9" s="1"/>
  <c r="AR35" i="10" l="1"/>
  <c r="AS35" s="1"/>
  <c r="W37"/>
  <c r="X36"/>
  <c r="AP36" s="1"/>
  <c r="AQ36" s="1"/>
  <c r="AS29" i="9"/>
  <c r="AR29"/>
  <c r="W31"/>
  <c r="X30"/>
  <c r="AP30" s="1"/>
  <c r="AQ30" s="1"/>
  <c r="AO9" i="2"/>
  <c r="W10"/>
  <c r="X10" s="1"/>
  <c r="AO14"/>
  <c r="AR36" i="10" l="1"/>
  <c r="AS36" s="1"/>
  <c r="W38"/>
  <c r="X37"/>
  <c r="AP37" s="1"/>
  <c r="AQ37" s="1"/>
  <c r="AR30" i="9"/>
  <c r="AS30" s="1"/>
  <c r="W32"/>
  <c r="X31"/>
  <c r="AP31" s="1"/>
  <c r="AQ31" s="1"/>
  <c r="W11" i="2"/>
  <c r="X11" s="1"/>
  <c r="AO60"/>
  <c r="E4" i="6" s="1"/>
  <c r="W12" i="2"/>
  <c r="X12" s="1"/>
  <c r="AP9"/>
  <c r="AQ9" s="1"/>
  <c r="AR9" s="1"/>
  <c r="AS9" s="1"/>
  <c r="AR37" i="10" l="1"/>
  <c r="AS37" s="1"/>
  <c r="W39"/>
  <c r="X38"/>
  <c r="AP38" s="1"/>
  <c r="AQ38" s="1"/>
  <c r="AR31" i="9"/>
  <c r="AS31" s="1"/>
  <c r="W33"/>
  <c r="X32"/>
  <c r="AP32" s="1"/>
  <c r="AQ32" s="1"/>
  <c r="W13" i="2"/>
  <c r="X13" s="1"/>
  <c r="AR38" i="10" l="1"/>
  <c r="AS38"/>
  <c r="W40"/>
  <c r="X39"/>
  <c r="AP39" s="1"/>
  <c r="AQ39" s="1"/>
  <c r="AR32" i="9"/>
  <c r="AS32"/>
  <c r="W34"/>
  <c r="X33"/>
  <c r="AP33" s="1"/>
  <c r="AQ33" s="1"/>
  <c r="W14" i="2"/>
  <c r="X14" s="1"/>
  <c r="AR39" i="10" l="1"/>
  <c r="AS39" s="1"/>
  <c r="X40"/>
  <c r="AP40" s="1"/>
  <c r="AQ40" s="1"/>
  <c r="W41"/>
  <c r="AR33" i="9"/>
  <c r="AS33" s="1"/>
  <c r="X34"/>
  <c r="AP34" s="1"/>
  <c r="AQ34" s="1"/>
  <c r="W35"/>
  <c r="W15" i="2"/>
  <c r="X15" s="1"/>
  <c r="AP14"/>
  <c r="AQ14" s="1"/>
  <c r="AR14" s="1"/>
  <c r="AS14" s="1"/>
  <c r="AP13"/>
  <c r="AQ13" s="1"/>
  <c r="AR13" s="1"/>
  <c r="AS13" s="1"/>
  <c r="AR40" i="10" l="1"/>
  <c r="AS40" s="1"/>
  <c r="W42"/>
  <c r="X41"/>
  <c r="AP41" s="1"/>
  <c r="AQ41" s="1"/>
  <c r="AR34" i="9"/>
  <c r="AS34" s="1"/>
  <c r="W36"/>
  <c r="X35"/>
  <c r="AP35" s="1"/>
  <c r="AQ35" s="1"/>
  <c r="W16" i="2"/>
  <c r="X16" s="1"/>
  <c r="AP15"/>
  <c r="AQ15" s="1"/>
  <c r="AR15" s="1"/>
  <c r="AS15" s="1"/>
  <c r="AR41" i="10" l="1"/>
  <c r="AS41" s="1"/>
  <c r="W43"/>
  <c r="X42"/>
  <c r="AP42" s="1"/>
  <c r="AQ42" s="1"/>
  <c r="AR35" i="9"/>
  <c r="AS35" s="1"/>
  <c r="W37"/>
  <c r="X36"/>
  <c r="AP36" s="1"/>
  <c r="AQ36" s="1"/>
  <c r="W17" i="2"/>
  <c r="AP16"/>
  <c r="AQ16" s="1"/>
  <c r="AR16" s="1"/>
  <c r="AS16" s="1"/>
  <c r="AR42" i="10" l="1"/>
  <c r="AS42"/>
  <c r="X43"/>
  <c r="AP43" s="1"/>
  <c r="AQ43" s="1"/>
  <c r="W44"/>
  <c r="AR36" i="9"/>
  <c r="AS36"/>
  <c r="W38"/>
  <c r="X37"/>
  <c r="AP37" s="1"/>
  <c r="AQ37" s="1"/>
  <c r="W18" i="2"/>
  <c r="X18" s="1"/>
  <c r="AP18" s="1"/>
  <c r="AQ18" s="1"/>
  <c r="X17"/>
  <c r="AP17" s="1"/>
  <c r="AQ17" s="1"/>
  <c r="AR17" s="1"/>
  <c r="AS17" s="1"/>
  <c r="W45" i="10" l="1"/>
  <c r="X44"/>
  <c r="AP44" s="1"/>
  <c r="AQ44" s="1"/>
  <c r="AR43"/>
  <c r="AS43" s="1"/>
  <c r="AR37" i="9"/>
  <c r="AS37" s="1"/>
  <c r="W39"/>
  <c r="X38"/>
  <c r="AP38" s="1"/>
  <c r="AQ38" s="1"/>
  <c r="W19" i="2"/>
  <c r="X19" s="1"/>
  <c r="AP19" s="1"/>
  <c r="AQ19" s="1"/>
  <c r="AR18"/>
  <c r="AS18" s="1"/>
  <c r="AR44" i="10" l="1"/>
  <c r="AS44" s="1"/>
  <c r="W46"/>
  <c r="X45"/>
  <c r="AP45" s="1"/>
  <c r="AQ45" s="1"/>
  <c r="AR38" i="9"/>
  <c r="AS38" s="1"/>
  <c r="W40"/>
  <c r="X39"/>
  <c r="AP39" s="1"/>
  <c r="AQ39" s="1"/>
  <c r="W20" i="2"/>
  <c r="X20" s="1"/>
  <c r="AP20" s="1"/>
  <c r="AQ20" s="1"/>
  <c r="AR19"/>
  <c r="AS19" s="1"/>
  <c r="AP12"/>
  <c r="AQ12" s="1"/>
  <c r="AP11"/>
  <c r="AQ11" s="1"/>
  <c r="AR11" s="1"/>
  <c r="AS11" s="1"/>
  <c r="AP10"/>
  <c r="AQ10" s="1"/>
  <c r="AR10" s="1"/>
  <c r="AS10" s="1"/>
  <c r="AR45" i="10" l="1"/>
  <c r="AS45" s="1"/>
  <c r="W47"/>
  <c r="X46"/>
  <c r="AP46" s="1"/>
  <c r="AQ46" s="1"/>
  <c r="AR39" i="9"/>
  <c r="AS39" s="1"/>
  <c r="W41"/>
  <c r="X40"/>
  <c r="AP40" s="1"/>
  <c r="AQ40" s="1"/>
  <c r="W21" i="2"/>
  <c r="X21" s="1"/>
  <c r="AP21" s="1"/>
  <c r="AQ21" s="1"/>
  <c r="AR20"/>
  <c r="AS20" s="1"/>
  <c r="AR12"/>
  <c r="AS12" s="1"/>
  <c r="AR46" i="10" l="1"/>
  <c r="AS46"/>
  <c r="W48"/>
  <c r="X47"/>
  <c r="AP47" s="1"/>
  <c r="AQ47" s="1"/>
  <c r="AR40" i="9"/>
  <c r="AS40"/>
  <c r="W42"/>
  <c r="X41"/>
  <c r="AP41" s="1"/>
  <c r="AQ41" s="1"/>
  <c r="W22" i="2"/>
  <c r="X22" s="1"/>
  <c r="AP22" s="1"/>
  <c r="AQ22" s="1"/>
  <c r="AR21"/>
  <c r="AS21" s="1"/>
  <c r="AR47" i="10" l="1"/>
  <c r="AS47" s="1"/>
  <c r="W49"/>
  <c r="X48"/>
  <c r="AP48" s="1"/>
  <c r="AQ48" s="1"/>
  <c r="AR41" i="9"/>
  <c r="AS41" s="1"/>
  <c r="X42"/>
  <c r="AP42" s="1"/>
  <c r="AQ42" s="1"/>
  <c r="W43"/>
  <c r="W23" i="2"/>
  <c r="X23" s="1"/>
  <c r="AP23" s="1"/>
  <c r="AQ23" s="1"/>
  <c r="AR22"/>
  <c r="AS22" s="1"/>
  <c r="AR48" i="10" l="1"/>
  <c r="AS48" s="1"/>
  <c r="W50"/>
  <c r="X49"/>
  <c r="AP49" s="1"/>
  <c r="AQ49" s="1"/>
  <c r="W44" i="9"/>
  <c r="X43"/>
  <c r="AP43" s="1"/>
  <c r="AQ43" s="1"/>
  <c r="AR42"/>
  <c r="AS42" s="1"/>
  <c r="W24" i="2"/>
  <c r="X24" s="1"/>
  <c r="AP24" s="1"/>
  <c r="AQ24" s="1"/>
  <c r="AR23"/>
  <c r="AS23" s="1"/>
  <c r="AR49" i="10" l="1"/>
  <c r="AS49" s="1"/>
  <c r="W51"/>
  <c r="X50"/>
  <c r="AP50" s="1"/>
  <c r="AQ50" s="1"/>
  <c r="W45" i="9"/>
  <c r="X44"/>
  <c r="AP44" s="1"/>
  <c r="AQ44" s="1"/>
  <c r="AR43"/>
  <c r="AS43" s="1"/>
  <c r="W25" i="2"/>
  <c r="X25" s="1"/>
  <c r="AR24"/>
  <c r="AS24" s="1"/>
  <c r="W26"/>
  <c r="X26" s="1"/>
  <c r="AP25"/>
  <c r="AQ25" s="1"/>
  <c r="X51" i="10" l="1"/>
  <c r="AP51" s="1"/>
  <c r="AQ51" s="1"/>
  <c r="W52"/>
  <c r="AR50"/>
  <c r="AS50"/>
  <c r="AR44" i="9"/>
  <c r="AS44"/>
  <c r="W46"/>
  <c r="X45"/>
  <c r="AP45" s="1"/>
  <c r="AQ45" s="1"/>
  <c r="AR25" i="2"/>
  <c r="AS25" s="1"/>
  <c r="W27"/>
  <c r="X27" s="1"/>
  <c r="AP26"/>
  <c r="AQ26" s="1"/>
  <c r="W53" i="10" l="1"/>
  <c r="X52"/>
  <c r="AP52" s="1"/>
  <c r="AQ52" s="1"/>
  <c r="AR51"/>
  <c r="AS51" s="1"/>
  <c r="W47" i="9"/>
  <c r="X46"/>
  <c r="AP46" s="1"/>
  <c r="AQ46" s="1"/>
  <c r="AR45"/>
  <c r="AS45" s="1"/>
  <c r="AR26" i="2"/>
  <c r="AS26" s="1"/>
  <c r="W28"/>
  <c r="X28" s="1"/>
  <c r="AP27"/>
  <c r="AQ27" s="1"/>
  <c r="AR52" i="10" l="1"/>
  <c r="AS52" s="1"/>
  <c r="X53"/>
  <c r="AP53" s="1"/>
  <c r="AQ53" s="1"/>
  <c r="W54"/>
  <c r="AR46" i="9"/>
  <c r="AS46" s="1"/>
  <c r="W48"/>
  <c r="X47"/>
  <c r="AP47" s="1"/>
  <c r="AQ47" s="1"/>
  <c r="AR27" i="2"/>
  <c r="AS27" s="1"/>
  <c r="W29"/>
  <c r="X29" s="1"/>
  <c r="AP28"/>
  <c r="AQ28" s="1"/>
  <c r="W55" i="10" l="1"/>
  <c r="X54"/>
  <c r="AP54" s="1"/>
  <c r="AQ54" s="1"/>
  <c r="AR53"/>
  <c r="AS53" s="1"/>
  <c r="AR47" i="9"/>
  <c r="AS47" s="1"/>
  <c r="W49"/>
  <c r="X48"/>
  <c r="AP48" s="1"/>
  <c r="AQ48" s="1"/>
  <c r="AR28" i="2"/>
  <c r="AS28" s="1"/>
  <c r="W30"/>
  <c r="X30" s="1"/>
  <c r="AP29"/>
  <c r="AQ29" s="1"/>
  <c r="AR54" i="10" l="1"/>
  <c r="AS54" s="1"/>
  <c r="W56"/>
  <c r="X55"/>
  <c r="AP55" s="1"/>
  <c r="AQ55" s="1"/>
  <c r="AR48" i="9"/>
  <c r="AS48" s="1"/>
  <c r="X49"/>
  <c r="AP49" s="1"/>
  <c r="AQ49" s="1"/>
  <c r="W50"/>
  <c r="AR29" i="2"/>
  <c r="AS29" s="1"/>
  <c r="W31"/>
  <c r="X31" s="1"/>
  <c r="AP30"/>
  <c r="AQ30" s="1"/>
  <c r="AR55" i="10" l="1"/>
  <c r="AS55" s="1"/>
  <c r="W57"/>
  <c r="X56"/>
  <c r="AP56" s="1"/>
  <c r="AQ56" s="1"/>
  <c r="X50" i="9"/>
  <c r="AP50" s="1"/>
  <c r="AQ50" s="1"/>
  <c r="W51"/>
  <c r="AR49"/>
  <c r="AS49" s="1"/>
  <c r="AR30" i="2"/>
  <c r="AS30" s="1"/>
  <c r="W32"/>
  <c r="X32" s="1"/>
  <c r="AP31"/>
  <c r="AQ31" s="1"/>
  <c r="W58" i="10" l="1"/>
  <c r="X57"/>
  <c r="AP57" s="1"/>
  <c r="AQ57" s="1"/>
  <c r="AR56"/>
  <c r="AS56" s="1"/>
  <c r="W52" i="9"/>
  <c r="X51"/>
  <c r="AP51" s="1"/>
  <c r="AQ51" s="1"/>
  <c r="AR50"/>
  <c r="AS50" s="1"/>
  <c r="AR31" i="2"/>
  <c r="AS31" s="1"/>
  <c r="W33"/>
  <c r="X33" s="1"/>
  <c r="AP32"/>
  <c r="AQ32" s="1"/>
  <c r="W59" i="10" l="1"/>
  <c r="X59" s="1"/>
  <c r="X58"/>
  <c r="AP58" s="1"/>
  <c r="AQ58" s="1"/>
  <c r="AR57"/>
  <c r="AS57" s="1"/>
  <c r="AR51" i="9"/>
  <c r="AS51" s="1"/>
  <c r="W53"/>
  <c r="X52"/>
  <c r="AP52" s="1"/>
  <c r="AQ52" s="1"/>
  <c r="AR32" i="2"/>
  <c r="AS32" s="1"/>
  <c r="W34"/>
  <c r="X34" s="1"/>
  <c r="AP33"/>
  <c r="AQ33" s="1"/>
  <c r="AR58" i="10" l="1"/>
  <c r="AS58" s="1"/>
  <c r="AP59"/>
  <c r="X60"/>
  <c r="AR52" i="9"/>
  <c r="AS52" s="1"/>
  <c r="W54"/>
  <c r="X53"/>
  <c r="AP53" s="1"/>
  <c r="AQ53" s="1"/>
  <c r="AR33" i="2"/>
  <c r="AS33" s="1"/>
  <c r="W35"/>
  <c r="X35" s="1"/>
  <c r="AP34"/>
  <c r="AQ34" s="1"/>
  <c r="AQ59" i="10" l="1"/>
  <c r="AP60"/>
  <c r="AO61" s="1"/>
  <c r="AR53" i="9"/>
  <c r="AS53"/>
  <c r="W55"/>
  <c r="X54"/>
  <c r="AP54" s="1"/>
  <c r="AQ54" s="1"/>
  <c r="AR34" i="2"/>
  <c r="AS34" s="1"/>
  <c r="W36"/>
  <c r="X36" s="1"/>
  <c r="AP35"/>
  <c r="AQ35" s="1"/>
  <c r="AR59" i="10" l="1"/>
  <c r="AR60" s="1"/>
  <c r="E5" i="6" s="1"/>
  <c r="AQ60" i="10"/>
  <c r="D2" s="1"/>
  <c r="AR54" i="9"/>
  <c r="AS54" s="1"/>
  <c r="W56"/>
  <c r="X55"/>
  <c r="AP55" s="1"/>
  <c r="AQ55" s="1"/>
  <c r="AR35" i="2"/>
  <c r="AS35" s="1"/>
  <c r="W37"/>
  <c r="X37" s="1"/>
  <c r="AP36"/>
  <c r="AQ36" s="1"/>
  <c r="AS59" i="10" l="1"/>
  <c r="AS60" s="1"/>
  <c r="D3"/>
  <c r="G5" i="6" s="1"/>
  <c r="F5"/>
  <c r="B5"/>
  <c r="D4" i="10"/>
  <c r="H5" i="6" s="1"/>
  <c r="D5"/>
  <c r="AR55" i="9"/>
  <c r="AS55" s="1"/>
  <c r="W57"/>
  <c r="X56"/>
  <c r="AP56" s="1"/>
  <c r="AQ56" s="1"/>
  <c r="AR36" i="2"/>
  <c r="AS36" s="1"/>
  <c r="W38"/>
  <c r="X38" s="1"/>
  <c r="AP37"/>
  <c r="AQ37" s="1"/>
  <c r="AR56" i="9" l="1"/>
  <c r="AS56"/>
  <c r="X57"/>
  <c r="AP57" s="1"/>
  <c r="AQ57" s="1"/>
  <c r="W58"/>
  <c r="AR37" i="2"/>
  <c r="AS37" s="1"/>
  <c r="AP38"/>
  <c r="AQ38" s="1"/>
  <c r="W39"/>
  <c r="X39" s="1"/>
  <c r="X58" i="9" l="1"/>
  <c r="AP58" s="1"/>
  <c r="AQ58" s="1"/>
  <c r="W59"/>
  <c r="X59" s="1"/>
  <c r="AR57"/>
  <c r="AS57" s="1"/>
  <c r="AR38" i="2"/>
  <c r="AS38" s="1"/>
  <c r="AP39"/>
  <c r="AQ39" s="1"/>
  <c r="W40"/>
  <c r="X40" s="1"/>
  <c r="AP59" i="9" l="1"/>
  <c r="X60"/>
  <c r="AR58"/>
  <c r="AS58" s="1"/>
  <c r="AR39" i="2"/>
  <c r="AS39" s="1"/>
  <c r="AP40"/>
  <c r="AQ40" s="1"/>
  <c r="W41"/>
  <c r="X41" s="1"/>
  <c r="AQ59" i="9" l="1"/>
  <c r="AP60"/>
  <c r="AO61" s="1"/>
  <c r="AR40" i="2"/>
  <c r="AS40" s="1"/>
  <c r="AP41"/>
  <c r="AQ41" s="1"/>
  <c r="W42"/>
  <c r="X42" s="1"/>
  <c r="AR59" i="9" l="1"/>
  <c r="AR60" s="1"/>
  <c r="E6" i="6" s="1"/>
  <c r="AQ60" i="9"/>
  <c r="D2" s="1"/>
  <c r="AR41" i="2"/>
  <c r="AS41" s="1"/>
  <c r="AP42"/>
  <c r="AQ42" s="1"/>
  <c r="W43"/>
  <c r="X43" s="1"/>
  <c r="D3" i="9" l="1"/>
  <c r="F6" i="6"/>
  <c r="AS59" i="9"/>
  <c r="AS60" s="1"/>
  <c r="AR42" i="2"/>
  <c r="AS42" s="1"/>
  <c r="AP43"/>
  <c r="AQ43" s="1"/>
  <c r="W44"/>
  <c r="X44" s="1"/>
  <c r="D4" i="9" l="1"/>
  <c r="H6" i="6" s="1"/>
  <c r="D6"/>
  <c r="B6"/>
  <c r="G6"/>
  <c r="AR43" i="2"/>
  <c r="AS43" s="1"/>
  <c r="W45"/>
  <c r="X45" s="1"/>
  <c r="AP44"/>
  <c r="AQ44" s="1"/>
  <c r="AR44" l="1"/>
  <c r="AS44" s="1"/>
  <c r="W46"/>
  <c r="X46" s="1"/>
  <c r="AP45"/>
  <c r="AQ45" s="1"/>
  <c r="AR45" l="1"/>
  <c r="AS45" s="1"/>
  <c r="W47"/>
  <c r="X47" s="1"/>
  <c r="AP46"/>
  <c r="AQ46" s="1"/>
  <c r="AR46" l="1"/>
  <c r="AS46" s="1"/>
  <c r="W48"/>
  <c r="X48" s="1"/>
  <c r="AP47"/>
  <c r="AQ47" s="1"/>
  <c r="AR47" l="1"/>
  <c r="AS47" s="1"/>
  <c r="W49"/>
  <c r="X49" s="1"/>
  <c r="AP48"/>
  <c r="AQ48" s="1"/>
  <c r="AR48" l="1"/>
  <c r="AS48" s="1"/>
  <c r="W50"/>
  <c r="X50" s="1"/>
  <c r="AP49"/>
  <c r="AQ49" s="1"/>
  <c r="AR49" l="1"/>
  <c r="AS49" s="1"/>
  <c r="W51"/>
  <c r="X51" s="1"/>
  <c r="AP50"/>
  <c r="AQ50" s="1"/>
  <c r="AR50" l="1"/>
  <c r="AS50" s="1"/>
  <c r="W52"/>
  <c r="X52" s="1"/>
  <c r="AP51"/>
  <c r="AQ51" s="1"/>
  <c r="AR51" l="1"/>
  <c r="AS51" s="1"/>
  <c r="W53"/>
  <c r="X53" s="1"/>
  <c r="AP52"/>
  <c r="AQ52" s="1"/>
  <c r="AR52" l="1"/>
  <c r="AS52" s="1"/>
  <c r="AP53"/>
  <c r="AQ53" s="1"/>
  <c r="W54"/>
  <c r="X54" s="1"/>
  <c r="AR53" l="1"/>
  <c r="AS53" s="1"/>
  <c r="AP54"/>
  <c r="AQ54" s="1"/>
  <c r="W55"/>
  <c r="X55" s="1"/>
  <c r="AR54" l="1"/>
  <c r="AS54" s="1"/>
  <c r="W56"/>
  <c r="X56" s="1"/>
  <c r="AP55"/>
  <c r="AQ55" s="1"/>
  <c r="AR55" l="1"/>
  <c r="AS55" s="1"/>
  <c r="W57"/>
  <c r="X57" s="1"/>
  <c r="AP56"/>
  <c r="AQ56" s="1"/>
  <c r="AR56" l="1"/>
  <c r="AS56" s="1"/>
  <c r="W58"/>
  <c r="X58" s="1"/>
  <c r="AP57"/>
  <c r="AQ57" s="1"/>
  <c r="AR57" l="1"/>
  <c r="AS57" s="1"/>
  <c r="W59"/>
  <c r="X59" s="1"/>
  <c r="AP58"/>
  <c r="AQ58" s="1"/>
  <c r="AR58" l="1"/>
  <c r="AS58" s="1"/>
  <c r="AP59"/>
  <c r="AQ59" s="1"/>
  <c r="AR59" l="1"/>
  <c r="AS59" s="1"/>
  <c r="X60"/>
  <c r="AP60" l="1"/>
  <c r="AO61" l="1"/>
  <c r="D4" i="6"/>
  <c r="AQ60" i="2"/>
  <c r="D2" s="1"/>
  <c r="AR60"/>
  <c r="D3" l="1"/>
  <c r="G4" i="6" s="1"/>
  <c r="G7" s="1"/>
  <c r="F4"/>
  <c r="F7" s="1"/>
  <c r="AS60" i="2"/>
  <c r="D4" s="1"/>
  <c r="H4" i="6" s="1"/>
  <c r="H7" s="1"/>
</calcChain>
</file>

<file path=xl/sharedStrings.xml><?xml version="1.0" encoding="utf-8"?>
<sst xmlns="http://schemas.openxmlformats.org/spreadsheetml/2006/main" count="1300" uniqueCount="199">
  <si>
    <t>Kod</t>
  </si>
  <si>
    <t>Miejscowość</t>
  </si>
  <si>
    <t>Adres</t>
  </si>
  <si>
    <t>Grupa taryfowa</t>
  </si>
  <si>
    <t>Moc umowna [kW]</t>
  </si>
  <si>
    <t>Nr</t>
  </si>
  <si>
    <t>Ilość miesięcy</t>
  </si>
  <si>
    <t>Cena jednostkowa netto energii elektrycznej w zł/ kWh</t>
  </si>
  <si>
    <t>Cena oferty netto ogółem</t>
  </si>
  <si>
    <t>VAT</t>
  </si>
  <si>
    <t>Cena oferty brutto ogółem</t>
  </si>
  <si>
    <t>W powyżej zaznaczonej komórce żółtym kolorem należy wpisać cenę jednostkową za 1 kWh zachowując format ceny.</t>
  </si>
  <si>
    <t>Lp.</t>
  </si>
  <si>
    <t>ID jednostki</t>
  </si>
  <si>
    <t>Nazwa jednostki (płatnika)</t>
  </si>
  <si>
    <t>NIP</t>
  </si>
  <si>
    <t>Nazwa obiektu</t>
  </si>
  <si>
    <t>Nr PPE</t>
  </si>
  <si>
    <t>Ilość ppe</t>
  </si>
  <si>
    <t>Cena energii elektrycznej w zł/kWh</t>
  </si>
  <si>
    <t>Koszt energii elektrycznej</t>
  </si>
  <si>
    <t>Cena jednostkowa opłaty abonamentowej [zł/mc]</t>
  </si>
  <si>
    <t>Koszt opłaty abonamentowej</t>
  </si>
  <si>
    <t>Cena jednostkowa opłaty przejściowej [zł/kW/mc]</t>
  </si>
  <si>
    <t>Koszt opłaty przejściowej</t>
  </si>
  <si>
    <t>Cena jednostkowa składnika stałego stawki sieciowej [zł/kW/mc]</t>
  </si>
  <si>
    <t>Koszt składnika stałego stawki sieciowej</t>
  </si>
  <si>
    <t>Cena jednostkowa opłaty OZE [zł/MWh]</t>
  </si>
  <si>
    <t>Koszt oplaty OZE</t>
  </si>
  <si>
    <t>Cena jednostkowa stawki opłaty jakościowej [zł/kWh]</t>
  </si>
  <si>
    <t>Koszt stawki opłaty jakościowej</t>
  </si>
  <si>
    <t>Koszt oferty netto</t>
  </si>
  <si>
    <t>Koszt oferty brutto</t>
  </si>
  <si>
    <t>s1</t>
  </si>
  <si>
    <t>s2</t>
  </si>
  <si>
    <t>razem</t>
  </si>
  <si>
    <t>S1</t>
  </si>
  <si>
    <t>Cena jednostkowa składnika zmiennego stawki sieciowej  [zł/kWh]</t>
  </si>
  <si>
    <t xml:space="preserve">Koszt składnika zmiennego stawki sieciowej </t>
  </si>
  <si>
    <t>Nr lokalu</t>
  </si>
  <si>
    <t>W powyżej zaznaczonym kolorem żółtym polu należy wprowadzić cenę w formacie zł/kWh</t>
  </si>
  <si>
    <t xml:space="preserve">Adres </t>
  </si>
  <si>
    <t>Poczta</t>
  </si>
  <si>
    <t>Koszt energii</t>
  </si>
  <si>
    <t>Koszt dystrybucji</t>
  </si>
  <si>
    <t>C11</t>
  </si>
  <si>
    <t>G11</t>
  </si>
  <si>
    <t>1a</t>
  </si>
  <si>
    <t>Zużycie roczne w kWh</t>
  </si>
  <si>
    <t>Cena jednostkowa opłaty kogeneracyjnej [zł/MWh]</t>
  </si>
  <si>
    <t>Koszt oplaty kogeneracyjnej</t>
  </si>
  <si>
    <t>Cena jednostkowa netto za 1 MWh</t>
  </si>
  <si>
    <t>Szacowane zużycie energii w okresie trwania umowy</t>
  </si>
  <si>
    <t>Koszty dystrybucji netto</t>
  </si>
  <si>
    <t>zł/MWh</t>
  </si>
  <si>
    <t>MWh</t>
  </si>
  <si>
    <t>zł</t>
  </si>
  <si>
    <t>A</t>
  </si>
  <si>
    <t>B</t>
  </si>
  <si>
    <t>C</t>
  </si>
  <si>
    <t>D</t>
  </si>
  <si>
    <t>E</t>
  </si>
  <si>
    <t>F</t>
  </si>
  <si>
    <t>G</t>
  </si>
  <si>
    <t>Gmina Kiernozia</t>
  </si>
  <si>
    <t>99-412</t>
  </si>
  <si>
    <t>Kiernozia</t>
  </si>
  <si>
    <t>ul. Sobocka</t>
  </si>
  <si>
    <t>834-18-74-000</t>
  </si>
  <si>
    <t>Urząd Gminy w Kiernozi</t>
  </si>
  <si>
    <t>Szkoła Podstawowa w Kiernozi</t>
  </si>
  <si>
    <t>Przedszkole Samorządowe w Kiernozi</t>
  </si>
  <si>
    <t xml:space="preserve">Świetlica Wola Stępowska </t>
  </si>
  <si>
    <t>Przystanek - Rynek Kopernika</t>
  </si>
  <si>
    <t xml:space="preserve">Przepompownia wód opadowych Kiernozia </t>
  </si>
  <si>
    <t xml:space="preserve">Studnia Sokołów </t>
  </si>
  <si>
    <t>Studnia Brodne Towarzystwo</t>
  </si>
  <si>
    <t>Studnia Zamiary</t>
  </si>
  <si>
    <t xml:space="preserve">Studnia Niedzieliska </t>
  </si>
  <si>
    <t>Szatnia na boisku sportowym</t>
  </si>
  <si>
    <t>OSP Kiernozia</t>
  </si>
  <si>
    <t xml:space="preserve">OSP Stępów </t>
  </si>
  <si>
    <t>OSP Chruśle</t>
  </si>
  <si>
    <t>OSP Witusza</t>
  </si>
  <si>
    <t>OSP Teresew</t>
  </si>
  <si>
    <t>OSP Zamiary</t>
  </si>
  <si>
    <t xml:space="preserve">OSP Sokołów Kolonia </t>
  </si>
  <si>
    <t>OSP Osiny</t>
  </si>
  <si>
    <t>OSP Niedzieliska</t>
  </si>
  <si>
    <t xml:space="preserve">Estrada ul.Ogrodowa dz.413/3 </t>
  </si>
  <si>
    <t>Dom Nauczyciela ul. Parkowa 12</t>
  </si>
  <si>
    <t>Szkoła Brodne Józefów</t>
  </si>
  <si>
    <t>GOPS Kiernozia</t>
  </si>
  <si>
    <t xml:space="preserve">Stacja Uzdatniania Wody Wola Stępowska </t>
  </si>
  <si>
    <t>Stacja Uzdatniania Wody Chruśle</t>
  </si>
  <si>
    <t>Oczyszczalnia ścieków dz. 449/45</t>
  </si>
  <si>
    <t xml:space="preserve">Oświetlenie uliczne </t>
  </si>
  <si>
    <t>PL0037740019294682</t>
  </si>
  <si>
    <t>PL0037740019329341</t>
  </si>
  <si>
    <t>PL0037740019295187</t>
  </si>
  <si>
    <t>PL0037740019295288</t>
  </si>
  <si>
    <t>PL0037740019295389</t>
  </si>
  <si>
    <t>PL0037740019295591</t>
  </si>
  <si>
    <t>PL0037740019294884</t>
  </si>
  <si>
    <t>PL0037740019295086</t>
  </si>
  <si>
    <t>PL0037740019329745</t>
  </si>
  <si>
    <t>PL0037740019329644</t>
  </si>
  <si>
    <t>PL0037740019294985</t>
  </si>
  <si>
    <t>PL0037740022207514</t>
  </si>
  <si>
    <t>PL0037740019294480</t>
  </si>
  <si>
    <t>PL0037740022139412</t>
  </si>
  <si>
    <t>PL0037740021473344</t>
  </si>
  <si>
    <t>PL0037740022220749</t>
  </si>
  <si>
    <t>PL0037740022132035</t>
  </si>
  <si>
    <t>PL0037740022247728</t>
  </si>
  <si>
    <t>PL0037740022240654</t>
  </si>
  <si>
    <t>PL0037740022095558</t>
  </si>
  <si>
    <t>PL0037740038114201</t>
  </si>
  <si>
    <t>PL0037740019300443</t>
  </si>
  <si>
    <t>PL0037740019300544</t>
  </si>
  <si>
    <t>PL0037740019344495</t>
  </si>
  <si>
    <t>PL0037740019295490</t>
  </si>
  <si>
    <t>PL0037740019329846</t>
  </si>
  <si>
    <t>PL0037740038095811</t>
  </si>
  <si>
    <t>PL0037740022277939</t>
  </si>
  <si>
    <t>PL0037740022278040</t>
  </si>
  <si>
    <t>PL0037740022278141</t>
  </si>
  <si>
    <t>PL0037740022278242</t>
  </si>
  <si>
    <t>PL0037740022278343</t>
  </si>
  <si>
    <t>PL0037740022278444</t>
  </si>
  <si>
    <t>PL0037740022278545</t>
  </si>
  <si>
    <t>PL0037740022278646</t>
  </si>
  <si>
    <t>PL0037740022278747</t>
  </si>
  <si>
    <t>PL0037740022278848</t>
  </si>
  <si>
    <t>PL0037740022278949</t>
  </si>
  <si>
    <t>PL0037740022279050</t>
  </si>
  <si>
    <t>PL0037740022279151</t>
  </si>
  <si>
    <t>PL0037740022279252</t>
  </si>
  <si>
    <t>PL0037740022279353</t>
  </si>
  <si>
    <t>PL0037740022279454</t>
  </si>
  <si>
    <t>PL0037740022279555</t>
  </si>
  <si>
    <t>PL0037740022279656</t>
  </si>
  <si>
    <t>PL0037740022279757</t>
  </si>
  <si>
    <t>PL0037740022279959</t>
  </si>
  <si>
    <t>PL0037740037842904</t>
  </si>
  <si>
    <t>PL0037740022280060</t>
  </si>
  <si>
    <t>PL0037740022280161</t>
  </si>
  <si>
    <t>PL0037740022279858</t>
  </si>
  <si>
    <t xml:space="preserve">Sobocka </t>
  </si>
  <si>
    <t xml:space="preserve">Ogrodowa </t>
  </si>
  <si>
    <t xml:space="preserve">Wola Stępowska </t>
  </si>
  <si>
    <t>Rynek Kopernika</t>
  </si>
  <si>
    <t>1 Maja</t>
  </si>
  <si>
    <t xml:space="preserve">Sokołów </t>
  </si>
  <si>
    <t>Brodne Towarzystwo</t>
  </si>
  <si>
    <t>Zamiary</t>
  </si>
  <si>
    <t xml:space="preserve">Niedzieliska </t>
  </si>
  <si>
    <t xml:space="preserve">Krzywe Koło </t>
  </si>
  <si>
    <t xml:space="preserve">Rynek Kopernika </t>
  </si>
  <si>
    <t>Stępów</t>
  </si>
  <si>
    <t>Chruśle</t>
  </si>
  <si>
    <t>Witusza</t>
  </si>
  <si>
    <t>Teresew</t>
  </si>
  <si>
    <t xml:space="preserve">Sokołów Kolonia </t>
  </si>
  <si>
    <t xml:space="preserve">Osiny </t>
  </si>
  <si>
    <t>Parkowa</t>
  </si>
  <si>
    <t>Brodne Józefów</t>
  </si>
  <si>
    <t>Sobocka</t>
  </si>
  <si>
    <t>Łowicka</t>
  </si>
  <si>
    <t>Osiedle Kościuszki</t>
  </si>
  <si>
    <t>Krzyżyk Chruśliński</t>
  </si>
  <si>
    <t>Niedzieliska</t>
  </si>
  <si>
    <t xml:space="preserve">Ludwików </t>
  </si>
  <si>
    <t>Osiny</t>
  </si>
  <si>
    <t>Sokołów-Kolonia</t>
  </si>
  <si>
    <t>Czerniew</t>
  </si>
  <si>
    <t>Brodne-Józefów</t>
  </si>
  <si>
    <t>4b</t>
  </si>
  <si>
    <t>21A</t>
  </si>
  <si>
    <t>31B</t>
  </si>
  <si>
    <t>23A</t>
  </si>
  <si>
    <t>36B</t>
  </si>
  <si>
    <t>27A</t>
  </si>
  <si>
    <t>27B</t>
  </si>
  <si>
    <t>12A</t>
  </si>
  <si>
    <t>C12a</t>
  </si>
  <si>
    <t>C12w</t>
  </si>
  <si>
    <t>12</t>
  </si>
  <si>
    <t>całodobowe</t>
  </si>
  <si>
    <t>Wola Stępowska dz.m.125/3</t>
  </si>
  <si>
    <t>Razem</t>
  </si>
  <si>
    <t>H</t>
  </si>
  <si>
    <t>Koszty energii netto (BxC)</t>
  </si>
  <si>
    <t>VAT (23% z F)</t>
  </si>
  <si>
    <t>Łączna cena oferty brutto (F+G)</t>
  </si>
  <si>
    <t>Koszty energii i dystrybucji netto           (D+E)</t>
  </si>
  <si>
    <t>Rok świadczenia usługi</t>
  </si>
  <si>
    <t>---</t>
  </si>
  <si>
    <t>11</t>
  </si>
</sst>
</file>

<file path=xl/styles.xml><?xml version="1.0" encoding="utf-8"?>
<styleSheet xmlns="http://schemas.openxmlformats.org/spreadsheetml/2006/main">
  <numFmts count="2">
    <numFmt numFmtId="44" formatCode="_-* #,##0.00\ &quot;zł&quot;_-;\-* #,##0.00\ &quot;zł&quot;_-;_-* &quot;-&quot;??\ &quot;zł&quot;_-;_-@_-"/>
    <numFmt numFmtId="164" formatCode="#,##0.000"/>
  </numFmts>
  <fonts count="1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8"/>
      <color theme="1"/>
      <name val="Candara"/>
      <family val="2"/>
      <charset val="238"/>
    </font>
    <font>
      <sz val="8"/>
      <color theme="1"/>
      <name val="Arial Narrow"/>
      <family val="2"/>
      <charset val="238"/>
    </font>
    <font>
      <b/>
      <sz val="8"/>
      <color theme="1"/>
      <name val="Candara"/>
      <family val="2"/>
      <charset val="238"/>
    </font>
    <font>
      <b/>
      <sz val="8"/>
      <color rgb="FF000000"/>
      <name val="Candara"/>
      <family val="2"/>
      <charset val="238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1"/>
    </font>
    <font>
      <sz val="11"/>
      <color indexed="8"/>
      <name val="Czcionka tekstu podstawowego"/>
      <family val="2"/>
      <charset val="238"/>
    </font>
    <font>
      <sz val="9"/>
      <color indexed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2" fillId="0" borderId="0"/>
    <xf numFmtId="0" fontId="13" fillId="0" borderId="0"/>
    <xf numFmtId="0" fontId="14" fillId="0" borderId="0"/>
  </cellStyleXfs>
  <cellXfs count="136">
    <xf numFmtId="0" fontId="0" fillId="0" borderId="0" xfId="0"/>
    <xf numFmtId="0" fontId="2" fillId="0" borderId="1" xfId="0" applyFont="1" applyFill="1" applyBorder="1"/>
    <xf numFmtId="0" fontId="3" fillId="0" borderId="0" xfId="0" applyFont="1" applyFill="1"/>
    <xf numFmtId="49" fontId="3" fillId="0" borderId="1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right"/>
    </xf>
    <xf numFmtId="44" fontId="2" fillId="0" borderId="1" xfId="1" applyFont="1" applyFill="1" applyBorder="1"/>
    <xf numFmtId="0" fontId="3" fillId="0" borderId="1" xfId="0" applyNumberFormat="1" applyFont="1" applyFill="1" applyBorder="1"/>
    <xf numFmtId="0" fontId="3" fillId="0" borderId="1" xfId="0" applyFont="1" applyFill="1" applyBorder="1"/>
    <xf numFmtId="44" fontId="3" fillId="0" borderId="1" xfId="1" applyFont="1" applyFill="1" applyBorder="1"/>
    <xf numFmtId="44" fontId="3" fillId="0" borderId="1" xfId="0" applyNumberFormat="1" applyFont="1" applyFill="1" applyBorder="1"/>
    <xf numFmtId="3" fontId="2" fillId="0" borderId="1" xfId="0" applyNumberFormat="1" applyFont="1" applyFill="1" applyBorder="1"/>
    <xf numFmtId="4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horizontal="right"/>
    </xf>
    <xf numFmtId="3" fontId="3" fillId="0" borderId="0" xfId="0" applyNumberFormat="1" applyFont="1" applyFill="1"/>
    <xf numFmtId="49" fontId="3" fillId="0" borderId="0" xfId="0" applyNumberFormat="1" applyFont="1" applyFill="1"/>
    <xf numFmtId="44" fontId="3" fillId="0" borderId="0" xfId="1" applyFont="1" applyFill="1"/>
    <xf numFmtId="0" fontId="4" fillId="0" borderId="0" xfId="0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right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Border="1"/>
    <xf numFmtId="2" fontId="3" fillId="0" borderId="1" xfId="0" applyNumberFormat="1" applyFont="1" applyFill="1" applyBorder="1"/>
    <xf numFmtId="0" fontId="4" fillId="0" borderId="6" xfId="0" applyFont="1" applyFill="1" applyBorder="1" applyAlignment="1">
      <alignment horizontal="left"/>
    </xf>
    <xf numFmtId="44" fontId="3" fillId="0" borderId="0" xfId="0" applyNumberFormat="1" applyFont="1" applyFill="1"/>
    <xf numFmtId="0" fontId="3" fillId="0" borderId="1" xfId="0" applyFont="1" applyFill="1" applyBorder="1" applyAlignment="1">
      <alignment horizontal="right" wrapText="1"/>
    </xf>
    <xf numFmtId="49" fontId="2" fillId="2" borderId="1" xfId="0" applyNumberFormat="1" applyFont="1" applyFill="1" applyBorder="1" applyAlignment="1">
      <alignment horizontal="right"/>
    </xf>
    <xf numFmtId="0" fontId="8" fillId="0" borderId="0" xfId="0" applyFont="1"/>
    <xf numFmtId="0" fontId="9" fillId="0" borderId="1" xfId="0" applyFont="1" applyBorder="1" applyAlignment="1">
      <alignment horizontal="center" vertical="top" wrapText="1"/>
    </xf>
    <xf numFmtId="44" fontId="10" fillId="0" borderId="1" xfId="1" applyFont="1" applyBorder="1" applyAlignment="1">
      <alignment horizontal="center" vertical="top" wrapText="1"/>
    </xf>
    <xf numFmtId="44" fontId="10" fillId="0" borderId="1" xfId="0" applyNumberFormat="1" applyFont="1" applyBorder="1" applyAlignment="1">
      <alignment horizontal="center" vertical="top" wrapText="1"/>
    </xf>
    <xf numFmtId="0" fontId="7" fillId="0" borderId="0" xfId="0" applyFont="1"/>
    <xf numFmtId="164" fontId="9" fillId="0" borderId="1" xfId="0" applyNumberFormat="1" applyFont="1" applyBorder="1" applyAlignment="1">
      <alignment vertical="top" wrapText="1"/>
    </xf>
    <xf numFmtId="44" fontId="7" fillId="0" borderId="1" xfId="1" applyFont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2" fillId="0" borderId="11" xfId="0" applyFont="1" applyFill="1" applyBorder="1" applyAlignment="1">
      <alignment horizontal="center" wrapText="1"/>
    </xf>
    <xf numFmtId="44" fontId="2" fillId="0" borderId="11" xfId="1" applyFont="1" applyFill="1" applyBorder="1" applyAlignment="1">
      <alignment horizontal="center" wrapText="1"/>
    </xf>
    <xf numFmtId="3" fontId="2" fillId="0" borderId="16" xfId="0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 wrapText="1"/>
    </xf>
    <xf numFmtId="44" fontId="2" fillId="0" borderId="16" xfId="1" applyFont="1" applyFill="1" applyBorder="1" applyAlignment="1">
      <alignment horizontal="center" wrapText="1"/>
    </xf>
    <xf numFmtId="0" fontId="3" fillId="0" borderId="18" xfId="0" applyFont="1" applyFill="1" applyBorder="1"/>
    <xf numFmtId="0" fontId="2" fillId="0" borderId="11" xfId="0" applyFont="1" applyFill="1" applyBorder="1" applyAlignment="1">
      <alignment horizontal="right"/>
    </xf>
    <xf numFmtId="3" fontId="2" fillId="0" borderId="11" xfId="0" applyNumberFormat="1" applyFont="1" applyFill="1" applyBorder="1"/>
    <xf numFmtId="49" fontId="3" fillId="0" borderId="11" xfId="0" applyNumberFormat="1" applyFont="1" applyFill="1" applyBorder="1" applyAlignment="1">
      <alignment horizontal="center"/>
    </xf>
    <xf numFmtId="3" fontId="3" fillId="0" borderId="11" xfId="0" applyNumberFormat="1" applyFont="1" applyFill="1" applyBorder="1" applyAlignment="1">
      <alignment horizontal="right"/>
    </xf>
    <xf numFmtId="44" fontId="2" fillId="0" borderId="11" xfId="1" applyFont="1" applyFill="1" applyBorder="1"/>
    <xf numFmtId="0" fontId="3" fillId="0" borderId="11" xfId="0" applyNumberFormat="1" applyFont="1" applyFill="1" applyBorder="1"/>
    <xf numFmtId="2" fontId="3" fillId="0" borderId="11" xfId="0" applyNumberFormat="1" applyFont="1" applyFill="1" applyBorder="1"/>
    <xf numFmtId="44" fontId="3" fillId="0" borderId="11" xfId="1" applyFont="1" applyFill="1" applyBorder="1"/>
    <xf numFmtId="44" fontId="3" fillId="0" borderId="11" xfId="0" applyNumberFormat="1" applyFont="1" applyFill="1" applyBorder="1"/>
    <xf numFmtId="44" fontId="3" fillId="0" borderId="19" xfId="0" applyNumberFormat="1" applyFont="1" applyFill="1" applyBorder="1"/>
    <xf numFmtId="0" fontId="3" fillId="0" borderId="20" xfId="0" applyFont="1" applyFill="1" applyBorder="1"/>
    <xf numFmtId="44" fontId="3" fillId="0" borderId="21" xfId="0" applyNumberFormat="1" applyFont="1" applyFill="1" applyBorder="1"/>
    <xf numFmtId="0" fontId="3" fillId="0" borderId="22" xfId="0" applyFont="1" applyFill="1" applyBorder="1"/>
    <xf numFmtId="1" fontId="3" fillId="0" borderId="16" xfId="0" applyNumberFormat="1" applyFont="1" applyFill="1" applyBorder="1" applyAlignment="1">
      <alignment horizontal="right" wrapText="1"/>
    </xf>
    <xf numFmtId="0" fontId="2" fillId="0" borderId="16" xfId="0" applyFont="1" applyFill="1" applyBorder="1" applyAlignment="1">
      <alignment horizontal="right"/>
    </xf>
    <xf numFmtId="3" fontId="2" fillId="0" borderId="16" xfId="0" applyNumberFormat="1" applyFont="1" applyFill="1" applyBorder="1"/>
    <xf numFmtId="49" fontId="3" fillId="0" borderId="16" xfId="0" applyNumberFormat="1" applyFont="1" applyFill="1" applyBorder="1" applyAlignment="1">
      <alignment horizontal="center"/>
    </xf>
    <xf numFmtId="3" fontId="3" fillId="0" borderId="16" xfId="0" applyNumberFormat="1" applyFont="1" applyFill="1" applyBorder="1" applyAlignment="1">
      <alignment horizontal="right"/>
    </xf>
    <xf numFmtId="44" fontId="2" fillId="0" borderId="16" xfId="1" applyFont="1" applyFill="1" applyBorder="1"/>
    <xf numFmtId="0" fontId="3" fillId="0" borderId="16" xfId="0" applyNumberFormat="1" applyFont="1" applyFill="1" applyBorder="1"/>
    <xf numFmtId="2" fontId="3" fillId="0" borderId="16" xfId="0" applyNumberFormat="1" applyFont="1" applyFill="1" applyBorder="1"/>
    <xf numFmtId="44" fontId="3" fillId="0" borderId="16" xfId="1" applyFont="1" applyFill="1" applyBorder="1"/>
    <xf numFmtId="44" fontId="3" fillId="0" borderId="16" xfId="0" applyNumberFormat="1" applyFont="1" applyFill="1" applyBorder="1"/>
    <xf numFmtId="44" fontId="3" fillId="0" borderId="23" xfId="0" applyNumberFormat="1" applyFont="1" applyFill="1" applyBorder="1"/>
    <xf numFmtId="0" fontId="15" fillId="0" borderId="1" xfId="3" applyFont="1" applyBorder="1" applyAlignment="1">
      <alignment vertical="center" shrinkToFit="1"/>
    </xf>
    <xf numFmtId="0" fontId="3" fillId="0" borderId="11" xfId="2" applyFont="1" applyBorder="1" applyAlignment="1">
      <alignment horizontal="left"/>
    </xf>
    <xf numFmtId="0" fontId="15" fillId="0" borderId="11" xfId="3" applyFont="1" applyBorder="1" applyAlignment="1">
      <alignment horizontal="center" vertical="center" shrinkToFit="1"/>
    </xf>
    <xf numFmtId="0" fontId="15" fillId="0" borderId="11" xfId="3" applyFont="1" applyBorder="1" applyAlignment="1">
      <alignment vertical="center" shrinkToFit="1"/>
    </xf>
    <xf numFmtId="18" fontId="15" fillId="0" borderId="11" xfId="3" applyNumberFormat="1" applyFont="1" applyBorder="1" applyAlignment="1">
      <alignment horizontal="center" vertical="center" shrinkToFit="1"/>
    </xf>
    <xf numFmtId="0" fontId="3" fillId="0" borderId="11" xfId="2" applyFont="1" applyBorder="1"/>
    <xf numFmtId="3" fontId="15" fillId="0" borderId="11" xfId="3" applyNumberFormat="1" applyFont="1" applyBorder="1" applyAlignment="1">
      <alignment vertical="center" shrinkToFit="1"/>
    </xf>
    <xf numFmtId="0" fontId="3" fillId="0" borderId="1" xfId="2" applyFont="1" applyBorder="1" applyAlignment="1">
      <alignment horizontal="left"/>
    </xf>
    <xf numFmtId="0" fontId="15" fillId="0" borderId="1" xfId="3" applyFont="1" applyBorder="1" applyAlignment="1">
      <alignment horizontal="center" vertical="center" shrinkToFit="1"/>
    </xf>
    <xf numFmtId="0" fontId="3" fillId="0" borderId="1" xfId="2" applyFont="1" applyBorder="1"/>
    <xf numFmtId="3" fontId="15" fillId="0" borderId="1" xfId="3" applyNumberFormat="1" applyFont="1" applyBorder="1" applyAlignment="1">
      <alignment vertical="center" shrinkToFit="1"/>
    </xf>
    <xf numFmtId="0" fontId="15" fillId="3" borderId="1" xfId="4" applyFont="1" applyFill="1" applyBorder="1" applyAlignment="1">
      <alignment horizontal="center" wrapText="1"/>
    </xf>
    <xf numFmtId="0" fontId="3" fillId="3" borderId="1" xfId="4" applyFont="1" applyFill="1" applyBorder="1" applyAlignment="1">
      <alignment horizontal="center" wrapText="1"/>
    </xf>
    <xf numFmtId="0" fontId="3" fillId="0" borderId="16" xfId="2" applyFont="1" applyBorder="1" applyAlignment="1">
      <alignment horizontal="left"/>
    </xf>
    <xf numFmtId="0" fontId="15" fillId="0" borderId="16" xfId="3" applyFont="1" applyBorder="1" applyAlignment="1">
      <alignment horizontal="center" vertical="center" shrinkToFit="1"/>
    </xf>
    <xf numFmtId="0" fontId="15" fillId="3" borderId="16" xfId="4" applyFont="1" applyFill="1" applyBorder="1" applyAlignment="1">
      <alignment horizontal="left" vertical="center" wrapText="1"/>
    </xf>
    <xf numFmtId="0" fontId="15" fillId="3" borderId="16" xfId="4" applyFont="1" applyFill="1" applyBorder="1" applyAlignment="1">
      <alignment horizontal="center" wrapText="1"/>
    </xf>
    <xf numFmtId="3" fontId="15" fillId="0" borderId="16" xfId="3" applyNumberFormat="1" applyFont="1" applyBorder="1" applyAlignment="1">
      <alignment vertical="center" shrinkToFit="1"/>
    </xf>
    <xf numFmtId="0" fontId="8" fillId="0" borderId="1" xfId="0" applyFont="1" applyBorder="1"/>
    <xf numFmtId="0" fontId="16" fillId="0" borderId="1" xfId="0" applyFont="1" applyBorder="1" applyAlignment="1">
      <alignment horizontal="center" vertical="top" wrapText="1"/>
    </xf>
    <xf numFmtId="0" fontId="8" fillId="0" borderId="5" xfId="0" applyFont="1" applyBorder="1"/>
    <xf numFmtId="44" fontId="7" fillId="0" borderId="5" xfId="1" applyFont="1" applyBorder="1" applyAlignment="1">
      <alignment horizontal="center"/>
    </xf>
    <xf numFmtId="164" fontId="9" fillId="0" borderId="5" xfId="0" applyNumberFormat="1" applyFont="1" applyBorder="1" applyAlignment="1">
      <alignment vertical="top" wrapText="1"/>
    </xf>
    <xf numFmtId="44" fontId="10" fillId="0" borderId="5" xfId="1" applyFont="1" applyBorder="1" applyAlignment="1">
      <alignment horizontal="center" vertical="top" wrapText="1"/>
    </xf>
    <xf numFmtId="44" fontId="10" fillId="0" borderId="5" xfId="0" applyNumberFormat="1" applyFont="1" applyBorder="1" applyAlignment="1">
      <alignment horizontal="center" vertical="top" wrapText="1"/>
    </xf>
    <xf numFmtId="44" fontId="16" fillId="0" borderId="7" xfId="0" applyNumberFormat="1" applyFont="1" applyBorder="1"/>
    <xf numFmtId="44" fontId="5" fillId="0" borderId="1" xfId="0" applyNumberFormat="1" applyFont="1" applyBorder="1"/>
    <xf numFmtId="44" fontId="5" fillId="0" borderId="21" xfId="0" applyNumberFormat="1" applyFont="1" applyBorder="1"/>
    <xf numFmtId="0" fontId="16" fillId="0" borderId="1" xfId="0" applyFont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/>
    </xf>
    <xf numFmtId="44" fontId="2" fillId="0" borderId="9" xfId="1" applyFont="1" applyFill="1" applyBorder="1" applyAlignment="1">
      <alignment horizontal="center" wrapText="1"/>
    </xf>
    <xf numFmtId="44" fontId="2" fillId="0" borderId="14" xfId="1" applyFont="1" applyFill="1" applyBorder="1" applyAlignment="1">
      <alignment horizontal="center" wrapText="1"/>
    </xf>
    <xf numFmtId="44" fontId="3" fillId="0" borderId="0" xfId="1" applyFont="1" applyFill="1" applyAlignment="1">
      <alignment horizontal="center"/>
    </xf>
    <xf numFmtId="3" fontId="2" fillId="0" borderId="11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right" wrapText="1"/>
    </xf>
    <xf numFmtId="0" fontId="2" fillId="0" borderId="14" xfId="0" applyFont="1" applyFill="1" applyBorder="1"/>
    <xf numFmtId="0" fontId="2" fillId="0" borderId="9" xfId="0" applyFont="1" applyFill="1" applyBorder="1" applyAlignment="1">
      <alignment horizontal="left" wrapText="1"/>
    </xf>
    <xf numFmtId="0" fontId="2" fillId="0" borderId="14" xfId="0" applyFont="1" applyFill="1" applyBorder="1" applyAlignment="1">
      <alignment horizontal="left" wrapText="1"/>
    </xf>
    <xf numFmtId="0" fontId="2" fillId="0" borderId="12" xfId="0" applyFont="1" applyFill="1" applyBorder="1" applyAlignment="1">
      <alignment horizontal="center" wrapText="1"/>
    </xf>
    <xf numFmtId="0" fontId="2" fillId="0" borderId="17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0" fontId="2" fillId="0" borderId="15" xfId="0" applyFont="1" applyFill="1" applyBorder="1" applyAlignment="1">
      <alignment horizontal="center" wrapText="1"/>
    </xf>
    <xf numFmtId="3" fontId="2" fillId="0" borderId="9" xfId="0" applyNumberFormat="1" applyFont="1" applyFill="1" applyBorder="1" applyAlignment="1">
      <alignment horizontal="center"/>
    </xf>
    <xf numFmtId="3" fontId="2" fillId="0" borderId="14" xfId="0" applyNumberFormat="1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6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right"/>
    </xf>
  </cellXfs>
  <cellStyles count="5">
    <cellStyle name="Normalny" xfId="0" builtinId="0"/>
    <cellStyle name="Normalny 2" xfId="3"/>
    <cellStyle name="Normalny 3" xfId="4"/>
    <cellStyle name="Normalny_zestawienie punków poboru" xfId="2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117"/>
  <sheetViews>
    <sheetView tabSelected="1" zoomScale="99" zoomScaleNormal="99" workbookViewId="0">
      <selection activeCell="W9" sqref="W9"/>
    </sheetView>
  </sheetViews>
  <sheetFormatPr defaultColWidth="9.140625" defaultRowHeight="12"/>
  <cols>
    <col min="1" max="1" width="4.42578125" style="17" customWidth="1"/>
    <col min="2" max="2" width="11" style="17" customWidth="1"/>
    <col min="3" max="3" width="25.140625" style="17" customWidth="1"/>
    <col min="4" max="4" width="14.7109375" style="18" customWidth="1"/>
    <col min="5" max="5" width="10.42578125" style="20" customWidth="1"/>
    <col min="6" max="6" width="17.140625" style="17" customWidth="1"/>
    <col min="7" max="7" width="6.140625" style="17" customWidth="1"/>
    <col min="8" max="8" width="15.140625" style="20" customWidth="1"/>
    <col min="9" max="9" width="32.5703125" style="17" bestFit="1" customWidth="1"/>
    <col min="10" max="10" width="8.42578125" style="20" customWidth="1"/>
    <col min="11" max="11" width="18.85546875" style="18" customWidth="1"/>
    <col min="12" max="12" width="17.85546875" style="17" customWidth="1"/>
    <col min="13" max="13" width="8.140625" style="17" customWidth="1"/>
    <col min="14" max="14" width="16.7109375" style="26" customWidth="1"/>
    <col min="15" max="15" width="9.140625" style="17"/>
    <col min="16" max="16" width="9.140625" style="20"/>
    <col min="17" max="22" width="9.140625" style="17"/>
    <col min="23" max="23" width="10.7109375" style="17" customWidth="1"/>
    <col min="24" max="24" width="13.42578125" style="17" customWidth="1"/>
    <col min="25" max="25" width="12.42578125" style="17" customWidth="1"/>
    <col min="26" max="26" width="13.5703125" style="17" customWidth="1"/>
    <col min="27" max="27" width="11" style="17" customWidth="1"/>
    <col min="28" max="28" width="10.28515625" style="17" customWidth="1"/>
    <col min="29" max="29" width="10.7109375" style="17" customWidth="1"/>
    <col min="30" max="30" width="12" style="17" customWidth="1"/>
    <col min="31" max="31" width="10.85546875" style="17" customWidth="1"/>
    <col min="32" max="32" width="9.140625" style="17"/>
    <col min="33" max="34" width="12.7109375" style="17" customWidth="1"/>
    <col min="35" max="35" width="12.140625" style="17" customWidth="1"/>
    <col min="36" max="36" width="10.42578125" style="17" customWidth="1"/>
    <col min="37" max="37" width="11" style="17" customWidth="1"/>
    <col min="38" max="38" width="13.7109375" style="17" customWidth="1"/>
    <col min="39" max="39" width="10.85546875" style="17" customWidth="1"/>
    <col min="40" max="40" width="10.7109375" style="17" customWidth="1"/>
    <col min="41" max="41" width="11.85546875" style="17" customWidth="1"/>
    <col min="42" max="42" width="11.42578125" style="17" customWidth="1"/>
    <col min="43" max="43" width="13.7109375" style="17" customWidth="1"/>
    <col min="44" max="44" width="12.7109375" style="17" customWidth="1"/>
    <col min="45" max="45" width="14" style="17" customWidth="1"/>
    <col min="46" max="16384" width="9.140625" style="17"/>
  </cols>
  <sheetData>
    <row r="1" spans="1:45" s="2" customFormat="1" ht="26.25" customHeight="1">
      <c r="A1" s="107">
        <v>2021</v>
      </c>
      <c r="B1" s="107"/>
      <c r="C1" s="40" t="s">
        <v>7</v>
      </c>
      <c r="D1" s="32"/>
      <c r="E1" s="19"/>
      <c r="H1" s="19"/>
      <c r="I1" s="12"/>
      <c r="J1" s="19"/>
      <c r="K1" s="23"/>
      <c r="L1" s="12"/>
      <c r="M1" s="12"/>
      <c r="N1" s="25"/>
      <c r="P1" s="19"/>
      <c r="Q1" s="13"/>
      <c r="R1" s="13"/>
      <c r="S1" s="13"/>
      <c r="T1" s="13"/>
      <c r="U1" s="14"/>
      <c r="V1" s="14"/>
      <c r="W1" s="14"/>
      <c r="X1" s="14"/>
      <c r="Y1" s="14"/>
      <c r="Z1" s="15"/>
      <c r="AA1" s="14"/>
      <c r="AB1" s="15"/>
      <c r="AC1" s="14"/>
      <c r="AD1" s="15"/>
      <c r="AF1" s="15"/>
      <c r="AG1" s="15"/>
      <c r="AH1" s="15"/>
      <c r="AJ1" s="15"/>
      <c r="AL1" s="103"/>
      <c r="AM1" s="103"/>
      <c r="AN1" s="15"/>
      <c r="AO1" s="15"/>
      <c r="AP1" s="15"/>
    </row>
    <row r="2" spans="1:45" s="2" customFormat="1" ht="12.75" customHeight="1">
      <c r="A2" s="107"/>
      <c r="B2" s="107"/>
      <c r="C2" s="1" t="s">
        <v>8</v>
      </c>
      <c r="D2" s="11">
        <f>AQ60</f>
        <v>0</v>
      </c>
      <c r="E2" s="19"/>
      <c r="H2" s="19"/>
      <c r="I2" s="12"/>
      <c r="J2" s="19"/>
      <c r="K2" s="23"/>
      <c r="L2" s="12"/>
      <c r="M2" s="12"/>
      <c r="N2" s="25"/>
      <c r="P2" s="19"/>
      <c r="Q2" s="13"/>
      <c r="R2" s="13"/>
      <c r="S2" s="13"/>
      <c r="T2" s="13"/>
      <c r="U2" s="14"/>
      <c r="V2" s="14"/>
      <c r="W2" s="14"/>
      <c r="X2" s="14"/>
      <c r="Y2" s="14"/>
      <c r="Z2" s="15"/>
      <c r="AA2" s="14"/>
      <c r="AB2" s="15"/>
      <c r="AC2" s="14"/>
      <c r="AD2" s="15"/>
      <c r="AF2" s="15"/>
      <c r="AG2" s="15"/>
      <c r="AH2" s="15"/>
      <c r="AJ2" s="15"/>
      <c r="AL2" s="15"/>
      <c r="AN2" s="15"/>
      <c r="AO2" s="15"/>
      <c r="AP2" s="15"/>
    </row>
    <row r="3" spans="1:45" s="2" customFormat="1" ht="12.75" customHeight="1">
      <c r="A3" s="107"/>
      <c r="B3" s="107"/>
      <c r="C3" s="1" t="s">
        <v>9</v>
      </c>
      <c r="D3" s="11">
        <f>D2*0.23</f>
        <v>0</v>
      </c>
      <c r="E3" s="19"/>
      <c r="H3" s="19"/>
      <c r="I3" s="12"/>
      <c r="J3" s="19"/>
      <c r="K3" s="23"/>
      <c r="L3" s="12"/>
      <c r="M3" s="12"/>
      <c r="N3" s="25"/>
      <c r="P3" s="19"/>
      <c r="Q3" s="13"/>
      <c r="R3" s="13"/>
      <c r="S3" s="13"/>
      <c r="T3" s="13"/>
      <c r="U3" s="14"/>
      <c r="V3" s="14"/>
      <c r="W3" s="14"/>
      <c r="X3" s="14"/>
      <c r="Y3" s="14"/>
      <c r="Z3" s="15"/>
      <c r="AA3" s="14"/>
      <c r="AB3" s="15"/>
      <c r="AC3" s="14"/>
      <c r="AD3" s="15"/>
      <c r="AF3" s="15"/>
      <c r="AG3" s="15"/>
      <c r="AH3" s="15"/>
      <c r="AJ3" s="15"/>
      <c r="AL3" s="15"/>
      <c r="AN3" s="15"/>
      <c r="AO3" s="15"/>
      <c r="AP3" s="15"/>
    </row>
    <row r="4" spans="1:45" s="2" customFormat="1" ht="12" customHeight="1">
      <c r="A4" s="107"/>
      <c r="B4" s="107"/>
      <c r="C4" s="1" t="s">
        <v>10</v>
      </c>
      <c r="D4" s="11">
        <f>AS60</f>
        <v>0</v>
      </c>
      <c r="E4" s="19"/>
      <c r="H4" s="19"/>
      <c r="I4" s="12"/>
      <c r="J4" s="19"/>
      <c r="K4" s="23"/>
      <c r="L4" s="12"/>
      <c r="M4" s="12"/>
      <c r="N4" s="25"/>
      <c r="P4" s="19"/>
      <c r="Q4" s="13"/>
      <c r="R4" s="13"/>
      <c r="S4" s="13"/>
      <c r="T4" s="13"/>
      <c r="U4" s="14"/>
      <c r="V4" s="14"/>
      <c r="W4" s="14"/>
      <c r="X4" s="14"/>
      <c r="Y4" s="14"/>
      <c r="Z4" s="15"/>
      <c r="AA4" s="14"/>
      <c r="AB4" s="15"/>
      <c r="AC4" s="14"/>
      <c r="AD4" s="15"/>
      <c r="AF4" s="15"/>
      <c r="AG4" s="15"/>
      <c r="AH4" s="15"/>
      <c r="AJ4" s="15"/>
      <c r="AL4" s="15"/>
      <c r="AN4" s="15"/>
      <c r="AO4" s="15"/>
      <c r="AP4" s="15"/>
    </row>
    <row r="5" spans="1:45" s="2" customFormat="1" ht="12.75" hidden="1" customHeight="1">
      <c r="A5" s="107"/>
      <c r="B5" s="107"/>
      <c r="C5" s="112" t="s">
        <v>11</v>
      </c>
      <c r="D5" s="113"/>
      <c r="E5" s="113"/>
      <c r="F5" s="113"/>
      <c r="G5" s="16"/>
      <c r="H5" s="19"/>
      <c r="I5" s="12"/>
      <c r="J5" s="19"/>
      <c r="K5" s="23"/>
      <c r="L5" s="12"/>
      <c r="M5" s="12"/>
      <c r="N5" s="25"/>
      <c r="P5" s="19"/>
      <c r="Q5" s="13"/>
      <c r="R5" s="13"/>
      <c r="S5" s="13"/>
      <c r="T5" s="13"/>
      <c r="U5" s="14"/>
      <c r="V5" s="14"/>
      <c r="W5" s="14"/>
      <c r="X5" s="14"/>
      <c r="Y5" s="14"/>
      <c r="Z5" s="15"/>
      <c r="AA5" s="14"/>
      <c r="AB5" s="15"/>
      <c r="AC5" s="14"/>
      <c r="AD5" s="15"/>
      <c r="AF5" s="15"/>
      <c r="AG5" s="15"/>
      <c r="AH5" s="15"/>
      <c r="AJ5" s="15"/>
      <c r="AL5" s="15"/>
      <c r="AN5" s="15"/>
      <c r="AO5" s="15"/>
      <c r="AP5" s="15"/>
    </row>
    <row r="6" spans="1:45" s="2" customFormat="1" ht="12.75" customHeight="1" thickBot="1">
      <c r="A6" s="21"/>
      <c r="B6" s="22"/>
      <c r="C6" s="29" t="s">
        <v>40</v>
      </c>
      <c r="D6" s="16"/>
      <c r="E6" s="16"/>
      <c r="F6" s="16"/>
      <c r="G6" s="16"/>
      <c r="H6" s="19"/>
      <c r="I6" s="12"/>
      <c r="J6" s="19"/>
      <c r="K6" s="23"/>
      <c r="L6" s="12"/>
      <c r="M6" s="12"/>
      <c r="N6" s="25"/>
      <c r="P6" s="19"/>
      <c r="Q6" s="13"/>
      <c r="R6" s="13"/>
      <c r="S6" s="13"/>
      <c r="T6" s="13"/>
      <c r="U6" s="14"/>
      <c r="V6" s="14"/>
      <c r="W6" s="14"/>
      <c r="X6" s="14"/>
      <c r="Y6" s="14"/>
      <c r="Z6" s="15"/>
      <c r="AA6" s="14"/>
      <c r="AB6" s="15"/>
      <c r="AC6" s="14"/>
      <c r="AD6" s="15"/>
      <c r="AF6" s="15"/>
      <c r="AG6" s="15"/>
      <c r="AH6" s="15"/>
      <c r="AJ6" s="15"/>
      <c r="AL6" s="15"/>
      <c r="AN6" s="15"/>
      <c r="AO6" s="15"/>
      <c r="AP6" s="15"/>
    </row>
    <row r="7" spans="1:45" s="2" customFormat="1" ht="96" customHeight="1">
      <c r="A7" s="114" t="s">
        <v>12</v>
      </c>
      <c r="B7" s="108" t="s">
        <v>13</v>
      </c>
      <c r="C7" s="108" t="s">
        <v>14</v>
      </c>
      <c r="D7" s="116" t="s">
        <v>0</v>
      </c>
      <c r="E7" s="108" t="s">
        <v>1</v>
      </c>
      <c r="F7" s="108" t="s">
        <v>2</v>
      </c>
      <c r="G7" s="108" t="s">
        <v>39</v>
      </c>
      <c r="H7" s="122" t="s">
        <v>15</v>
      </c>
      <c r="I7" s="108" t="s">
        <v>16</v>
      </c>
      <c r="J7" s="108" t="s">
        <v>0</v>
      </c>
      <c r="K7" s="118" t="s">
        <v>42</v>
      </c>
      <c r="L7" s="108" t="s">
        <v>41</v>
      </c>
      <c r="M7" s="108" t="s">
        <v>5</v>
      </c>
      <c r="N7" s="110" t="s">
        <v>17</v>
      </c>
      <c r="O7" s="108" t="s">
        <v>3</v>
      </c>
      <c r="P7" s="108" t="s">
        <v>4</v>
      </c>
      <c r="Q7" s="104" t="s">
        <v>48</v>
      </c>
      <c r="R7" s="104"/>
      <c r="S7" s="104"/>
      <c r="T7" s="104"/>
      <c r="U7" s="124" t="s">
        <v>18</v>
      </c>
      <c r="V7" s="105" t="s">
        <v>6</v>
      </c>
      <c r="W7" s="105" t="s">
        <v>19</v>
      </c>
      <c r="X7" s="105" t="s">
        <v>20</v>
      </c>
      <c r="Y7" s="105" t="s">
        <v>21</v>
      </c>
      <c r="Z7" s="101" t="s">
        <v>22</v>
      </c>
      <c r="AA7" s="105" t="s">
        <v>23</v>
      </c>
      <c r="AB7" s="101" t="s">
        <v>24</v>
      </c>
      <c r="AC7" s="105" t="s">
        <v>25</v>
      </c>
      <c r="AD7" s="101" t="s">
        <v>26</v>
      </c>
      <c r="AE7" s="105" t="s">
        <v>27</v>
      </c>
      <c r="AF7" s="101" t="s">
        <v>28</v>
      </c>
      <c r="AG7" s="105" t="s">
        <v>49</v>
      </c>
      <c r="AH7" s="101" t="s">
        <v>50</v>
      </c>
      <c r="AI7" s="105" t="s">
        <v>29</v>
      </c>
      <c r="AJ7" s="101" t="s">
        <v>30</v>
      </c>
      <c r="AK7" s="41" t="s">
        <v>37</v>
      </c>
      <c r="AL7" s="42" t="s">
        <v>38</v>
      </c>
      <c r="AM7" s="41" t="s">
        <v>37</v>
      </c>
      <c r="AN7" s="42" t="s">
        <v>38</v>
      </c>
      <c r="AO7" s="101" t="s">
        <v>44</v>
      </c>
      <c r="AP7" s="101" t="s">
        <v>43</v>
      </c>
      <c r="AQ7" s="108" t="s">
        <v>31</v>
      </c>
      <c r="AR7" s="108" t="s">
        <v>9</v>
      </c>
      <c r="AS7" s="120" t="s">
        <v>32</v>
      </c>
    </row>
    <row r="8" spans="1:45" s="2" customFormat="1" ht="15" customHeight="1" thickBot="1">
      <c r="A8" s="115"/>
      <c r="B8" s="109"/>
      <c r="C8" s="109"/>
      <c r="D8" s="117"/>
      <c r="E8" s="109"/>
      <c r="F8" s="109"/>
      <c r="G8" s="109"/>
      <c r="H8" s="123"/>
      <c r="I8" s="109"/>
      <c r="J8" s="109"/>
      <c r="K8" s="119"/>
      <c r="L8" s="109"/>
      <c r="M8" s="109"/>
      <c r="N8" s="111"/>
      <c r="O8" s="109"/>
      <c r="P8" s="109"/>
      <c r="Q8" s="43" t="s">
        <v>33</v>
      </c>
      <c r="R8" s="43" t="s">
        <v>34</v>
      </c>
      <c r="S8" s="43" t="s">
        <v>188</v>
      </c>
      <c r="T8" s="43" t="s">
        <v>35</v>
      </c>
      <c r="U8" s="125"/>
      <c r="V8" s="106"/>
      <c r="W8" s="106"/>
      <c r="X8" s="106"/>
      <c r="Y8" s="106"/>
      <c r="Z8" s="102"/>
      <c r="AA8" s="106"/>
      <c r="AB8" s="102"/>
      <c r="AC8" s="106"/>
      <c r="AD8" s="102"/>
      <c r="AE8" s="106"/>
      <c r="AF8" s="102"/>
      <c r="AG8" s="106"/>
      <c r="AH8" s="102"/>
      <c r="AI8" s="106"/>
      <c r="AJ8" s="102"/>
      <c r="AK8" s="44" t="s">
        <v>36</v>
      </c>
      <c r="AL8" s="45" t="s">
        <v>33</v>
      </c>
      <c r="AM8" s="44" t="s">
        <v>34</v>
      </c>
      <c r="AN8" s="45" t="s">
        <v>34</v>
      </c>
      <c r="AO8" s="102"/>
      <c r="AP8" s="102"/>
      <c r="AQ8" s="109"/>
      <c r="AR8" s="109"/>
      <c r="AS8" s="121"/>
    </row>
    <row r="9" spans="1:45" s="2" customFormat="1" ht="10.5" customHeight="1">
      <c r="A9" s="46">
        <v>1</v>
      </c>
      <c r="B9" s="126">
        <v>1</v>
      </c>
      <c r="C9" s="129" t="s">
        <v>64</v>
      </c>
      <c r="D9" s="129" t="s">
        <v>65</v>
      </c>
      <c r="E9" s="129" t="s">
        <v>66</v>
      </c>
      <c r="F9" s="129" t="s">
        <v>67</v>
      </c>
      <c r="G9" s="132" t="s">
        <v>47</v>
      </c>
      <c r="H9" s="126" t="s">
        <v>68</v>
      </c>
      <c r="I9" s="72" t="s">
        <v>69</v>
      </c>
      <c r="J9" s="73" t="s">
        <v>65</v>
      </c>
      <c r="K9" s="74" t="s">
        <v>66</v>
      </c>
      <c r="L9" s="74" t="s">
        <v>148</v>
      </c>
      <c r="M9" s="75" t="s">
        <v>47</v>
      </c>
      <c r="N9" s="76" t="s">
        <v>97</v>
      </c>
      <c r="O9" s="73" t="s">
        <v>185</v>
      </c>
      <c r="P9" s="73">
        <v>16</v>
      </c>
      <c r="Q9" s="77">
        <v>6408</v>
      </c>
      <c r="R9" s="77">
        <v>13494</v>
      </c>
      <c r="S9" s="77"/>
      <c r="T9" s="47">
        <f>Q9+R9+S9</f>
        <v>19902</v>
      </c>
      <c r="U9" s="48">
        <v>1</v>
      </c>
      <c r="V9" s="49" t="s">
        <v>198</v>
      </c>
      <c r="W9" s="50">
        <f>$D1</f>
        <v>0</v>
      </c>
      <c r="X9" s="51">
        <f t="shared" ref="X9:X40" si="0">T9*W9</f>
        <v>0</v>
      </c>
      <c r="Y9" s="52"/>
      <c r="Z9" s="51">
        <f t="shared" ref="Z9:Z40" si="1">Y9*V9*U9</f>
        <v>0</v>
      </c>
      <c r="AA9" s="53"/>
      <c r="AB9" s="51">
        <f>AA9*V9*P9</f>
        <v>0</v>
      </c>
      <c r="AC9" s="52"/>
      <c r="AD9" s="51">
        <f>AC9*V9*P9</f>
        <v>0</v>
      </c>
      <c r="AE9" s="52">
        <v>0</v>
      </c>
      <c r="AF9" s="51">
        <f t="shared" ref="AF9:AF40" si="2">AE9*T9/1000</f>
        <v>0</v>
      </c>
      <c r="AG9" s="51"/>
      <c r="AH9" s="51">
        <f t="shared" ref="AH9:AH40" si="3">AG9*T9/1000</f>
        <v>0</v>
      </c>
      <c r="AI9" s="52"/>
      <c r="AJ9" s="51">
        <f t="shared" ref="AJ9:AJ40" si="4">AI9*T9</f>
        <v>0</v>
      </c>
      <c r="AK9" s="52"/>
      <c r="AL9" s="51">
        <f t="shared" ref="AL9:AL40" si="5">AK9*Q9</f>
        <v>0</v>
      </c>
      <c r="AM9" s="52"/>
      <c r="AN9" s="51">
        <f t="shared" ref="AN9:AN40" si="6">AM9*R9</f>
        <v>0</v>
      </c>
      <c r="AO9" s="51">
        <f>AN9+AL9+AJ9+AF9+AD9+AB9+Z9+AH9</f>
        <v>0</v>
      </c>
      <c r="AP9" s="51">
        <f t="shared" ref="AP9:AP40" si="7">X9</f>
        <v>0</v>
      </c>
      <c r="AQ9" s="54">
        <f>AO9+AP9</f>
        <v>0</v>
      </c>
      <c r="AR9" s="55">
        <f t="shared" ref="AR9" si="8">AQ9*0.23</f>
        <v>0</v>
      </c>
      <c r="AS9" s="56">
        <f t="shared" ref="AS9" si="9">AQ9+AR9</f>
        <v>0</v>
      </c>
    </row>
    <row r="10" spans="1:45" s="2" customFormat="1" ht="10.5" customHeight="1">
      <c r="A10" s="57">
        <f>A9+1</f>
        <v>2</v>
      </c>
      <c r="B10" s="127"/>
      <c r="C10" s="130"/>
      <c r="D10" s="130"/>
      <c r="E10" s="130"/>
      <c r="F10" s="130"/>
      <c r="G10" s="133"/>
      <c r="H10" s="127"/>
      <c r="I10" s="78" t="s">
        <v>70</v>
      </c>
      <c r="J10" s="79" t="s">
        <v>65</v>
      </c>
      <c r="K10" s="71" t="s">
        <v>66</v>
      </c>
      <c r="L10" s="71" t="s">
        <v>149</v>
      </c>
      <c r="M10" s="79" t="s">
        <v>177</v>
      </c>
      <c r="N10" s="80" t="s">
        <v>98</v>
      </c>
      <c r="O10" s="79" t="s">
        <v>185</v>
      </c>
      <c r="P10" s="79">
        <v>13.2</v>
      </c>
      <c r="Q10" s="81">
        <v>19588</v>
      </c>
      <c r="R10" s="81">
        <v>45926</v>
      </c>
      <c r="S10" s="81"/>
      <c r="T10" s="24">
        <f t="shared" ref="T10:T59" si="10">Q10+R10+S10</f>
        <v>65514</v>
      </c>
      <c r="U10" s="10">
        <v>1</v>
      </c>
      <c r="V10" s="3" t="s">
        <v>198</v>
      </c>
      <c r="W10" s="4">
        <f t="shared" ref="W10:W59" si="11">W9</f>
        <v>0</v>
      </c>
      <c r="X10" s="5">
        <f t="shared" si="0"/>
        <v>0</v>
      </c>
      <c r="Y10" s="6"/>
      <c r="Z10" s="5">
        <f t="shared" si="1"/>
        <v>0</v>
      </c>
      <c r="AA10" s="28"/>
      <c r="AB10" s="5">
        <f>AA10*V10*P10</f>
        <v>0</v>
      </c>
      <c r="AC10" s="6"/>
      <c r="AD10" s="5">
        <f>AC10*V10*P10</f>
        <v>0</v>
      </c>
      <c r="AE10" s="6">
        <f>AE9</f>
        <v>0</v>
      </c>
      <c r="AF10" s="5">
        <f t="shared" si="2"/>
        <v>0</v>
      </c>
      <c r="AG10" s="5"/>
      <c r="AH10" s="5">
        <f t="shared" si="3"/>
        <v>0</v>
      </c>
      <c r="AI10" s="6"/>
      <c r="AJ10" s="5">
        <f t="shared" si="4"/>
        <v>0</v>
      </c>
      <c r="AK10" s="6"/>
      <c r="AL10" s="5">
        <f t="shared" si="5"/>
        <v>0</v>
      </c>
      <c r="AM10" s="6"/>
      <c r="AN10" s="5">
        <f t="shared" si="6"/>
        <v>0</v>
      </c>
      <c r="AO10" s="5">
        <f t="shared" ref="AO10:AO59" si="12">AN10+AL10+AJ10+AF10+AD10+AB10+Z10+AH10</f>
        <v>0</v>
      </c>
      <c r="AP10" s="5">
        <f t="shared" si="7"/>
        <v>0</v>
      </c>
      <c r="AQ10" s="8">
        <f t="shared" ref="AQ10:AQ59" si="13">AO10+AP10</f>
        <v>0</v>
      </c>
      <c r="AR10" s="9">
        <f t="shared" ref="AR10:AR59" si="14">AQ10*0.23</f>
        <v>0</v>
      </c>
      <c r="AS10" s="58">
        <f t="shared" ref="AS10:AS59" si="15">AQ10+AR10</f>
        <v>0</v>
      </c>
    </row>
    <row r="11" spans="1:45" s="2" customFormat="1" ht="10.5" customHeight="1">
      <c r="A11" s="57">
        <f t="shared" ref="A11:A59" si="16">A10+1</f>
        <v>3</v>
      </c>
      <c r="B11" s="127"/>
      <c r="C11" s="130"/>
      <c r="D11" s="130"/>
      <c r="E11" s="130"/>
      <c r="F11" s="130"/>
      <c r="G11" s="133"/>
      <c r="H11" s="127"/>
      <c r="I11" s="78" t="s">
        <v>71</v>
      </c>
      <c r="J11" s="79" t="s">
        <v>65</v>
      </c>
      <c r="K11" s="71" t="s">
        <v>66</v>
      </c>
      <c r="L11" s="71" t="s">
        <v>149</v>
      </c>
      <c r="M11" s="79">
        <v>5</v>
      </c>
      <c r="N11" s="80" t="s">
        <v>99</v>
      </c>
      <c r="O11" s="79" t="s">
        <v>185</v>
      </c>
      <c r="P11" s="79">
        <v>20</v>
      </c>
      <c r="Q11" s="81">
        <v>4446</v>
      </c>
      <c r="R11" s="81">
        <v>2750</v>
      </c>
      <c r="S11" s="81"/>
      <c r="T11" s="24">
        <f t="shared" si="10"/>
        <v>7196</v>
      </c>
      <c r="U11" s="10">
        <v>1</v>
      </c>
      <c r="V11" s="3" t="s">
        <v>198</v>
      </c>
      <c r="W11" s="4">
        <f t="shared" si="11"/>
        <v>0</v>
      </c>
      <c r="X11" s="5">
        <f t="shared" si="0"/>
        <v>0</v>
      </c>
      <c r="Y11" s="6"/>
      <c r="Z11" s="5">
        <f t="shared" si="1"/>
        <v>0</v>
      </c>
      <c r="AA11" s="28"/>
      <c r="AB11" s="5">
        <f t="shared" ref="AB11:AB16" si="17">AA11*V11</f>
        <v>0</v>
      </c>
      <c r="AC11" s="6"/>
      <c r="AD11" s="5">
        <f t="shared" ref="AD11:AD16" si="18">AC11*V11</f>
        <v>0</v>
      </c>
      <c r="AE11" s="6">
        <v>0</v>
      </c>
      <c r="AF11" s="5">
        <f t="shared" si="2"/>
        <v>0</v>
      </c>
      <c r="AG11" s="5"/>
      <c r="AH11" s="5">
        <f t="shared" si="3"/>
        <v>0</v>
      </c>
      <c r="AI11" s="6"/>
      <c r="AJ11" s="5">
        <f t="shared" si="4"/>
        <v>0</v>
      </c>
      <c r="AK11" s="6"/>
      <c r="AL11" s="5">
        <f t="shared" si="5"/>
        <v>0</v>
      </c>
      <c r="AM11" s="6"/>
      <c r="AN11" s="5">
        <f t="shared" si="6"/>
        <v>0</v>
      </c>
      <c r="AO11" s="5">
        <f t="shared" si="12"/>
        <v>0</v>
      </c>
      <c r="AP11" s="5">
        <f t="shared" si="7"/>
        <v>0</v>
      </c>
      <c r="AQ11" s="8">
        <f t="shared" si="13"/>
        <v>0</v>
      </c>
      <c r="AR11" s="9">
        <f t="shared" si="14"/>
        <v>0</v>
      </c>
      <c r="AS11" s="58">
        <f t="shared" si="15"/>
        <v>0</v>
      </c>
    </row>
    <row r="12" spans="1:45" s="27" customFormat="1" ht="10.5" customHeight="1">
      <c r="A12" s="57">
        <f t="shared" si="16"/>
        <v>4</v>
      </c>
      <c r="B12" s="127"/>
      <c r="C12" s="130"/>
      <c r="D12" s="130"/>
      <c r="E12" s="130"/>
      <c r="F12" s="130"/>
      <c r="G12" s="133"/>
      <c r="H12" s="127"/>
      <c r="I12" s="78" t="s">
        <v>72</v>
      </c>
      <c r="J12" s="79" t="s">
        <v>65</v>
      </c>
      <c r="K12" s="71" t="s">
        <v>66</v>
      </c>
      <c r="L12" s="71" t="s">
        <v>150</v>
      </c>
      <c r="M12" s="79"/>
      <c r="N12" s="80" t="s">
        <v>100</v>
      </c>
      <c r="O12" s="79" t="s">
        <v>185</v>
      </c>
      <c r="P12" s="79">
        <v>10.5</v>
      </c>
      <c r="Q12" s="81">
        <v>75</v>
      </c>
      <c r="R12" s="81">
        <v>97</v>
      </c>
      <c r="S12" s="81"/>
      <c r="T12" s="24">
        <f t="shared" si="10"/>
        <v>172</v>
      </c>
      <c r="U12" s="10">
        <v>1</v>
      </c>
      <c r="V12" s="3" t="s">
        <v>198</v>
      </c>
      <c r="W12" s="4">
        <f t="shared" si="11"/>
        <v>0</v>
      </c>
      <c r="X12" s="5">
        <f t="shared" si="0"/>
        <v>0</v>
      </c>
      <c r="Y12" s="7"/>
      <c r="Z12" s="5">
        <f t="shared" si="1"/>
        <v>0</v>
      </c>
      <c r="AA12" s="28"/>
      <c r="AB12" s="5">
        <f t="shared" si="17"/>
        <v>0</v>
      </c>
      <c r="AC12" s="7"/>
      <c r="AD12" s="5">
        <f t="shared" si="18"/>
        <v>0</v>
      </c>
      <c r="AE12" s="7">
        <v>0</v>
      </c>
      <c r="AF12" s="5">
        <f t="shared" si="2"/>
        <v>0</v>
      </c>
      <c r="AG12" s="5"/>
      <c r="AH12" s="5">
        <f t="shared" si="3"/>
        <v>0</v>
      </c>
      <c r="AI12" s="6"/>
      <c r="AJ12" s="5">
        <f t="shared" si="4"/>
        <v>0</v>
      </c>
      <c r="AK12" s="7"/>
      <c r="AL12" s="5">
        <f t="shared" si="5"/>
        <v>0</v>
      </c>
      <c r="AM12" s="7"/>
      <c r="AN12" s="5">
        <f t="shared" si="6"/>
        <v>0</v>
      </c>
      <c r="AO12" s="5">
        <f t="shared" si="12"/>
        <v>0</v>
      </c>
      <c r="AP12" s="5">
        <f t="shared" si="7"/>
        <v>0</v>
      </c>
      <c r="AQ12" s="8">
        <f t="shared" si="13"/>
        <v>0</v>
      </c>
      <c r="AR12" s="9">
        <f t="shared" si="14"/>
        <v>0</v>
      </c>
      <c r="AS12" s="58">
        <f t="shared" si="15"/>
        <v>0</v>
      </c>
    </row>
    <row r="13" spans="1:45" s="27" customFormat="1" ht="10.5" customHeight="1">
      <c r="A13" s="57">
        <f t="shared" si="16"/>
        <v>5</v>
      </c>
      <c r="B13" s="127"/>
      <c r="C13" s="130"/>
      <c r="D13" s="130"/>
      <c r="E13" s="130"/>
      <c r="F13" s="130"/>
      <c r="G13" s="133"/>
      <c r="H13" s="127"/>
      <c r="I13" s="78" t="s">
        <v>73</v>
      </c>
      <c r="J13" s="79" t="s">
        <v>65</v>
      </c>
      <c r="K13" s="71" t="s">
        <v>66</v>
      </c>
      <c r="L13" s="71" t="s">
        <v>151</v>
      </c>
      <c r="M13" s="79" t="s">
        <v>178</v>
      </c>
      <c r="N13" s="80" t="s">
        <v>101</v>
      </c>
      <c r="O13" s="79" t="s">
        <v>185</v>
      </c>
      <c r="P13" s="79">
        <v>16</v>
      </c>
      <c r="Q13" s="81">
        <v>4722</v>
      </c>
      <c r="R13" s="81">
        <v>15168</v>
      </c>
      <c r="S13" s="81"/>
      <c r="T13" s="24">
        <f t="shared" si="10"/>
        <v>19890</v>
      </c>
      <c r="U13" s="10">
        <v>1</v>
      </c>
      <c r="V13" s="3" t="s">
        <v>198</v>
      </c>
      <c r="W13" s="4">
        <f t="shared" si="11"/>
        <v>0</v>
      </c>
      <c r="X13" s="5">
        <f t="shared" si="0"/>
        <v>0</v>
      </c>
      <c r="Y13" s="7"/>
      <c r="Z13" s="5">
        <f t="shared" si="1"/>
        <v>0</v>
      </c>
      <c r="AA13" s="28"/>
      <c r="AB13" s="5">
        <f t="shared" si="17"/>
        <v>0</v>
      </c>
      <c r="AC13" s="7"/>
      <c r="AD13" s="5">
        <f t="shared" si="18"/>
        <v>0</v>
      </c>
      <c r="AE13" s="7">
        <f>AE12</f>
        <v>0</v>
      </c>
      <c r="AF13" s="5">
        <f t="shared" si="2"/>
        <v>0</v>
      </c>
      <c r="AG13" s="5"/>
      <c r="AH13" s="5">
        <f t="shared" si="3"/>
        <v>0</v>
      </c>
      <c r="AI13" s="6"/>
      <c r="AJ13" s="5">
        <f t="shared" si="4"/>
        <v>0</v>
      </c>
      <c r="AK13" s="7"/>
      <c r="AL13" s="5">
        <f t="shared" si="5"/>
        <v>0</v>
      </c>
      <c r="AM13" s="7"/>
      <c r="AN13" s="5">
        <f t="shared" si="6"/>
        <v>0</v>
      </c>
      <c r="AO13" s="5">
        <f t="shared" si="12"/>
        <v>0</v>
      </c>
      <c r="AP13" s="5">
        <f t="shared" si="7"/>
        <v>0</v>
      </c>
      <c r="AQ13" s="8">
        <f t="shared" si="13"/>
        <v>0</v>
      </c>
      <c r="AR13" s="9">
        <f t="shared" si="14"/>
        <v>0</v>
      </c>
      <c r="AS13" s="58">
        <f t="shared" si="15"/>
        <v>0</v>
      </c>
    </row>
    <row r="14" spans="1:45" s="27" customFormat="1" ht="10.5" customHeight="1">
      <c r="A14" s="57">
        <f t="shared" si="16"/>
        <v>6</v>
      </c>
      <c r="B14" s="127"/>
      <c r="C14" s="130"/>
      <c r="D14" s="130"/>
      <c r="E14" s="130"/>
      <c r="F14" s="130"/>
      <c r="G14" s="133"/>
      <c r="H14" s="127"/>
      <c r="I14" s="78" t="s">
        <v>74</v>
      </c>
      <c r="J14" s="79" t="s">
        <v>65</v>
      </c>
      <c r="K14" s="71" t="s">
        <v>66</v>
      </c>
      <c r="L14" s="71" t="s">
        <v>152</v>
      </c>
      <c r="M14" s="79"/>
      <c r="N14" s="80" t="s">
        <v>102</v>
      </c>
      <c r="O14" s="79" t="s">
        <v>185</v>
      </c>
      <c r="P14" s="79">
        <v>6</v>
      </c>
      <c r="Q14" s="81">
        <v>175</v>
      </c>
      <c r="R14" s="81">
        <v>1204</v>
      </c>
      <c r="S14" s="81"/>
      <c r="T14" s="24">
        <f t="shared" si="10"/>
        <v>1379</v>
      </c>
      <c r="U14" s="10">
        <v>1</v>
      </c>
      <c r="V14" s="3" t="s">
        <v>198</v>
      </c>
      <c r="W14" s="4">
        <f t="shared" si="11"/>
        <v>0</v>
      </c>
      <c r="X14" s="5">
        <f t="shared" si="0"/>
        <v>0</v>
      </c>
      <c r="Y14" s="7"/>
      <c r="Z14" s="5">
        <f t="shared" si="1"/>
        <v>0</v>
      </c>
      <c r="AA14" s="28"/>
      <c r="AB14" s="5">
        <f t="shared" si="17"/>
        <v>0</v>
      </c>
      <c r="AC14" s="7"/>
      <c r="AD14" s="5">
        <f t="shared" si="18"/>
        <v>0</v>
      </c>
      <c r="AE14" s="7">
        <f>AE12</f>
        <v>0</v>
      </c>
      <c r="AF14" s="5">
        <f t="shared" si="2"/>
        <v>0</v>
      </c>
      <c r="AG14" s="5"/>
      <c r="AH14" s="5">
        <f t="shared" si="3"/>
        <v>0</v>
      </c>
      <c r="AI14" s="6"/>
      <c r="AJ14" s="5">
        <f t="shared" si="4"/>
        <v>0</v>
      </c>
      <c r="AK14" s="7"/>
      <c r="AL14" s="5">
        <f t="shared" si="5"/>
        <v>0</v>
      </c>
      <c r="AM14" s="7"/>
      <c r="AN14" s="5">
        <f t="shared" si="6"/>
        <v>0</v>
      </c>
      <c r="AO14" s="5">
        <f t="shared" si="12"/>
        <v>0</v>
      </c>
      <c r="AP14" s="5">
        <f t="shared" si="7"/>
        <v>0</v>
      </c>
      <c r="AQ14" s="8">
        <f t="shared" si="13"/>
        <v>0</v>
      </c>
      <c r="AR14" s="9">
        <f t="shared" si="14"/>
        <v>0</v>
      </c>
      <c r="AS14" s="58">
        <f t="shared" si="15"/>
        <v>0</v>
      </c>
    </row>
    <row r="15" spans="1:45" s="27" customFormat="1" ht="10.5" customHeight="1">
      <c r="A15" s="57">
        <f t="shared" si="16"/>
        <v>7</v>
      </c>
      <c r="B15" s="127"/>
      <c r="C15" s="130"/>
      <c r="D15" s="130"/>
      <c r="E15" s="130"/>
      <c r="F15" s="130"/>
      <c r="G15" s="133"/>
      <c r="H15" s="127"/>
      <c r="I15" s="78" t="s">
        <v>75</v>
      </c>
      <c r="J15" s="79" t="s">
        <v>65</v>
      </c>
      <c r="K15" s="71" t="s">
        <v>66</v>
      </c>
      <c r="L15" s="71" t="s">
        <v>153</v>
      </c>
      <c r="M15" s="79"/>
      <c r="N15" s="80" t="s">
        <v>103</v>
      </c>
      <c r="O15" s="79" t="s">
        <v>185</v>
      </c>
      <c r="P15" s="79">
        <v>16</v>
      </c>
      <c r="Q15" s="81">
        <v>42</v>
      </c>
      <c r="R15" s="81">
        <v>75</v>
      </c>
      <c r="S15" s="81"/>
      <c r="T15" s="24">
        <f t="shared" si="10"/>
        <v>117</v>
      </c>
      <c r="U15" s="10">
        <v>1</v>
      </c>
      <c r="V15" s="3" t="s">
        <v>198</v>
      </c>
      <c r="W15" s="4">
        <f t="shared" si="11"/>
        <v>0</v>
      </c>
      <c r="X15" s="5">
        <f t="shared" si="0"/>
        <v>0</v>
      </c>
      <c r="Y15" s="6"/>
      <c r="Z15" s="5">
        <f t="shared" si="1"/>
        <v>0</v>
      </c>
      <c r="AA15" s="28"/>
      <c r="AB15" s="5">
        <f t="shared" si="17"/>
        <v>0</v>
      </c>
      <c r="AC15" s="6"/>
      <c r="AD15" s="5">
        <f t="shared" si="18"/>
        <v>0</v>
      </c>
      <c r="AE15" s="6">
        <f>AE11</f>
        <v>0</v>
      </c>
      <c r="AF15" s="5">
        <f t="shared" si="2"/>
        <v>0</v>
      </c>
      <c r="AG15" s="5"/>
      <c r="AH15" s="5">
        <f t="shared" si="3"/>
        <v>0</v>
      </c>
      <c r="AI15" s="6"/>
      <c r="AJ15" s="5">
        <f t="shared" si="4"/>
        <v>0</v>
      </c>
      <c r="AK15" s="6"/>
      <c r="AL15" s="5">
        <f t="shared" si="5"/>
        <v>0</v>
      </c>
      <c r="AM15" s="6"/>
      <c r="AN15" s="5">
        <f t="shared" si="6"/>
        <v>0</v>
      </c>
      <c r="AO15" s="5">
        <f t="shared" si="12"/>
        <v>0</v>
      </c>
      <c r="AP15" s="5">
        <f t="shared" si="7"/>
        <v>0</v>
      </c>
      <c r="AQ15" s="8">
        <f t="shared" si="13"/>
        <v>0</v>
      </c>
      <c r="AR15" s="9">
        <f t="shared" si="14"/>
        <v>0</v>
      </c>
      <c r="AS15" s="58">
        <f t="shared" si="15"/>
        <v>0</v>
      </c>
    </row>
    <row r="16" spans="1:45" s="27" customFormat="1" ht="10.5" customHeight="1">
      <c r="A16" s="57">
        <f t="shared" si="16"/>
        <v>8</v>
      </c>
      <c r="B16" s="127"/>
      <c r="C16" s="130"/>
      <c r="D16" s="130"/>
      <c r="E16" s="130"/>
      <c r="F16" s="130"/>
      <c r="G16" s="133"/>
      <c r="H16" s="127"/>
      <c r="I16" s="78" t="s">
        <v>76</v>
      </c>
      <c r="J16" s="79" t="s">
        <v>65</v>
      </c>
      <c r="K16" s="71" t="s">
        <v>66</v>
      </c>
      <c r="L16" s="71" t="s">
        <v>154</v>
      </c>
      <c r="M16" s="79"/>
      <c r="N16" s="80" t="s">
        <v>104</v>
      </c>
      <c r="O16" s="79" t="s">
        <v>185</v>
      </c>
      <c r="P16" s="79">
        <v>16</v>
      </c>
      <c r="Q16" s="81">
        <v>0</v>
      </c>
      <c r="R16" s="81">
        <v>0</v>
      </c>
      <c r="S16" s="81"/>
      <c r="T16" s="24">
        <f t="shared" si="10"/>
        <v>0</v>
      </c>
      <c r="U16" s="10">
        <v>1</v>
      </c>
      <c r="V16" s="3" t="s">
        <v>198</v>
      </c>
      <c r="W16" s="4">
        <f t="shared" si="11"/>
        <v>0</v>
      </c>
      <c r="X16" s="5">
        <f t="shared" si="0"/>
        <v>0</v>
      </c>
      <c r="Y16" s="7"/>
      <c r="Z16" s="5">
        <f t="shared" si="1"/>
        <v>0</v>
      </c>
      <c r="AA16" s="28"/>
      <c r="AB16" s="5">
        <f t="shared" si="17"/>
        <v>0</v>
      </c>
      <c r="AC16" s="7"/>
      <c r="AD16" s="5">
        <f t="shared" si="18"/>
        <v>0</v>
      </c>
      <c r="AE16" s="7">
        <f>AE12</f>
        <v>0</v>
      </c>
      <c r="AF16" s="5">
        <f t="shared" si="2"/>
        <v>0</v>
      </c>
      <c r="AG16" s="5"/>
      <c r="AH16" s="5">
        <f t="shared" si="3"/>
        <v>0</v>
      </c>
      <c r="AI16" s="6"/>
      <c r="AJ16" s="5">
        <f t="shared" si="4"/>
        <v>0</v>
      </c>
      <c r="AK16" s="7"/>
      <c r="AL16" s="5">
        <f t="shared" si="5"/>
        <v>0</v>
      </c>
      <c r="AM16" s="7"/>
      <c r="AN16" s="5">
        <f t="shared" si="6"/>
        <v>0</v>
      </c>
      <c r="AO16" s="5">
        <f t="shared" si="12"/>
        <v>0</v>
      </c>
      <c r="AP16" s="5">
        <f t="shared" si="7"/>
        <v>0</v>
      </c>
      <c r="AQ16" s="8">
        <f t="shared" si="13"/>
        <v>0</v>
      </c>
      <c r="AR16" s="9">
        <f t="shared" si="14"/>
        <v>0</v>
      </c>
      <c r="AS16" s="58">
        <f t="shared" si="15"/>
        <v>0</v>
      </c>
    </row>
    <row r="17" spans="1:45" s="27" customFormat="1" ht="10.5" customHeight="1">
      <c r="A17" s="57">
        <f t="shared" si="16"/>
        <v>9</v>
      </c>
      <c r="B17" s="127"/>
      <c r="C17" s="130"/>
      <c r="D17" s="130"/>
      <c r="E17" s="130"/>
      <c r="F17" s="130"/>
      <c r="G17" s="133"/>
      <c r="H17" s="127"/>
      <c r="I17" s="78" t="s">
        <v>77</v>
      </c>
      <c r="J17" s="79" t="s">
        <v>65</v>
      </c>
      <c r="K17" s="71" t="s">
        <v>66</v>
      </c>
      <c r="L17" s="71" t="s">
        <v>155</v>
      </c>
      <c r="M17" s="79"/>
      <c r="N17" s="80" t="s">
        <v>105</v>
      </c>
      <c r="O17" s="79" t="s">
        <v>46</v>
      </c>
      <c r="P17" s="79">
        <v>13</v>
      </c>
      <c r="Q17" s="81">
        <v>0</v>
      </c>
      <c r="R17" s="81">
        <v>0</v>
      </c>
      <c r="S17" s="81"/>
      <c r="T17" s="24">
        <f t="shared" si="10"/>
        <v>0</v>
      </c>
      <c r="U17" s="10">
        <v>1</v>
      </c>
      <c r="V17" s="3" t="s">
        <v>198</v>
      </c>
      <c r="W17" s="4">
        <f t="shared" si="11"/>
        <v>0</v>
      </c>
      <c r="X17" s="5">
        <f t="shared" si="0"/>
        <v>0</v>
      </c>
      <c r="Y17" s="6"/>
      <c r="Z17" s="5">
        <f t="shared" si="1"/>
        <v>0</v>
      </c>
      <c r="AA17" s="28"/>
      <c r="AB17" s="5">
        <f t="shared" ref="AB17:AB59" si="19">AA17*V17*P17</f>
        <v>0</v>
      </c>
      <c r="AC17" s="6"/>
      <c r="AD17" s="5">
        <f t="shared" ref="AD17:AD43" si="20">AC17*V17*P17</f>
        <v>0</v>
      </c>
      <c r="AE17" s="6">
        <v>0</v>
      </c>
      <c r="AF17" s="5">
        <f t="shared" si="2"/>
        <v>0</v>
      </c>
      <c r="AG17" s="5"/>
      <c r="AH17" s="5">
        <f t="shared" si="3"/>
        <v>0</v>
      </c>
      <c r="AI17" s="6"/>
      <c r="AJ17" s="5">
        <f t="shared" si="4"/>
        <v>0</v>
      </c>
      <c r="AK17" s="6"/>
      <c r="AL17" s="5">
        <f t="shared" si="5"/>
        <v>0</v>
      </c>
      <c r="AM17" s="6"/>
      <c r="AN17" s="5">
        <f t="shared" si="6"/>
        <v>0</v>
      </c>
      <c r="AO17" s="5">
        <f t="shared" si="12"/>
        <v>0</v>
      </c>
      <c r="AP17" s="5">
        <f t="shared" si="7"/>
        <v>0</v>
      </c>
      <c r="AQ17" s="8">
        <f t="shared" si="13"/>
        <v>0</v>
      </c>
      <c r="AR17" s="9">
        <f t="shared" si="14"/>
        <v>0</v>
      </c>
      <c r="AS17" s="58">
        <f t="shared" si="15"/>
        <v>0</v>
      </c>
    </row>
    <row r="18" spans="1:45" s="27" customFormat="1" ht="10.5" customHeight="1">
      <c r="A18" s="57">
        <f t="shared" si="16"/>
        <v>10</v>
      </c>
      <c r="B18" s="127"/>
      <c r="C18" s="130"/>
      <c r="D18" s="130"/>
      <c r="E18" s="130"/>
      <c r="F18" s="130"/>
      <c r="G18" s="133"/>
      <c r="H18" s="127"/>
      <c r="I18" s="78" t="s">
        <v>78</v>
      </c>
      <c r="J18" s="79" t="s">
        <v>65</v>
      </c>
      <c r="K18" s="71" t="s">
        <v>66</v>
      </c>
      <c r="L18" s="71" t="s">
        <v>156</v>
      </c>
      <c r="M18" s="79"/>
      <c r="N18" s="80" t="s">
        <v>106</v>
      </c>
      <c r="O18" s="79" t="s">
        <v>46</v>
      </c>
      <c r="P18" s="79">
        <v>13</v>
      </c>
      <c r="Q18" s="81">
        <v>0</v>
      </c>
      <c r="R18" s="81">
        <v>0</v>
      </c>
      <c r="S18" s="81">
        <v>292</v>
      </c>
      <c r="T18" s="24">
        <f t="shared" si="10"/>
        <v>292</v>
      </c>
      <c r="U18" s="10">
        <v>1</v>
      </c>
      <c r="V18" s="3" t="s">
        <v>198</v>
      </c>
      <c r="W18" s="4">
        <f t="shared" si="11"/>
        <v>0</v>
      </c>
      <c r="X18" s="5">
        <f t="shared" si="0"/>
        <v>0</v>
      </c>
      <c r="Y18" s="6"/>
      <c r="Z18" s="5">
        <f t="shared" si="1"/>
        <v>0</v>
      </c>
      <c r="AA18" s="28"/>
      <c r="AB18" s="5">
        <f t="shared" si="19"/>
        <v>0</v>
      </c>
      <c r="AC18" s="6"/>
      <c r="AD18" s="5">
        <f t="shared" si="20"/>
        <v>0</v>
      </c>
      <c r="AE18" s="6">
        <v>0</v>
      </c>
      <c r="AF18" s="5">
        <f t="shared" si="2"/>
        <v>0</v>
      </c>
      <c r="AG18" s="5"/>
      <c r="AH18" s="5">
        <f t="shared" si="3"/>
        <v>0</v>
      </c>
      <c r="AI18" s="6"/>
      <c r="AJ18" s="5">
        <f t="shared" si="4"/>
        <v>0</v>
      </c>
      <c r="AK18" s="6"/>
      <c r="AL18" s="5">
        <f t="shared" si="5"/>
        <v>0</v>
      </c>
      <c r="AM18" s="6"/>
      <c r="AN18" s="5">
        <f t="shared" si="6"/>
        <v>0</v>
      </c>
      <c r="AO18" s="5">
        <f t="shared" si="12"/>
        <v>0</v>
      </c>
      <c r="AP18" s="5">
        <f t="shared" si="7"/>
        <v>0</v>
      </c>
      <c r="AQ18" s="8">
        <f t="shared" si="13"/>
        <v>0</v>
      </c>
      <c r="AR18" s="9">
        <f t="shared" si="14"/>
        <v>0</v>
      </c>
      <c r="AS18" s="58">
        <f t="shared" si="15"/>
        <v>0</v>
      </c>
    </row>
    <row r="19" spans="1:45" s="27" customFormat="1" ht="10.5" customHeight="1">
      <c r="A19" s="57">
        <f t="shared" si="16"/>
        <v>11</v>
      </c>
      <c r="B19" s="127"/>
      <c r="C19" s="130"/>
      <c r="D19" s="130"/>
      <c r="E19" s="130"/>
      <c r="F19" s="130"/>
      <c r="G19" s="133"/>
      <c r="H19" s="127"/>
      <c r="I19" s="78" t="s">
        <v>79</v>
      </c>
      <c r="J19" s="79" t="s">
        <v>65</v>
      </c>
      <c r="K19" s="71" t="s">
        <v>66</v>
      </c>
      <c r="L19" s="71" t="s">
        <v>157</v>
      </c>
      <c r="M19" s="79">
        <v>22</v>
      </c>
      <c r="N19" s="80" t="s">
        <v>107</v>
      </c>
      <c r="O19" s="79" t="s">
        <v>185</v>
      </c>
      <c r="P19" s="79">
        <v>10.5</v>
      </c>
      <c r="Q19" s="81">
        <v>12</v>
      </c>
      <c r="R19" s="81">
        <v>42</v>
      </c>
      <c r="S19" s="81"/>
      <c r="T19" s="24">
        <f t="shared" si="10"/>
        <v>54</v>
      </c>
      <c r="U19" s="10">
        <v>1</v>
      </c>
      <c r="V19" s="3" t="s">
        <v>198</v>
      </c>
      <c r="W19" s="4">
        <f t="shared" si="11"/>
        <v>0</v>
      </c>
      <c r="X19" s="5">
        <f t="shared" si="0"/>
        <v>0</v>
      </c>
      <c r="Y19" s="6"/>
      <c r="Z19" s="5">
        <f t="shared" si="1"/>
        <v>0</v>
      </c>
      <c r="AA19" s="28"/>
      <c r="AB19" s="5">
        <f t="shared" si="19"/>
        <v>0</v>
      </c>
      <c r="AC19" s="6"/>
      <c r="AD19" s="5">
        <f t="shared" si="20"/>
        <v>0</v>
      </c>
      <c r="AE19" s="6">
        <v>0</v>
      </c>
      <c r="AF19" s="5">
        <f t="shared" si="2"/>
        <v>0</v>
      </c>
      <c r="AG19" s="5"/>
      <c r="AH19" s="5">
        <f t="shared" si="3"/>
        <v>0</v>
      </c>
      <c r="AI19" s="6"/>
      <c r="AJ19" s="5">
        <f t="shared" si="4"/>
        <v>0</v>
      </c>
      <c r="AK19" s="6"/>
      <c r="AL19" s="5">
        <f t="shared" si="5"/>
        <v>0</v>
      </c>
      <c r="AM19" s="6"/>
      <c r="AN19" s="5">
        <f t="shared" si="6"/>
        <v>0</v>
      </c>
      <c r="AO19" s="5">
        <f t="shared" si="12"/>
        <v>0</v>
      </c>
      <c r="AP19" s="5">
        <f t="shared" si="7"/>
        <v>0</v>
      </c>
      <c r="AQ19" s="8">
        <f t="shared" si="13"/>
        <v>0</v>
      </c>
      <c r="AR19" s="9">
        <f t="shared" si="14"/>
        <v>0</v>
      </c>
      <c r="AS19" s="58">
        <f t="shared" si="15"/>
        <v>0</v>
      </c>
    </row>
    <row r="20" spans="1:45" s="27" customFormat="1" ht="10.5" customHeight="1">
      <c r="A20" s="57">
        <f t="shared" si="16"/>
        <v>12</v>
      </c>
      <c r="B20" s="127"/>
      <c r="C20" s="130"/>
      <c r="D20" s="130"/>
      <c r="E20" s="130"/>
      <c r="F20" s="130"/>
      <c r="G20" s="133"/>
      <c r="H20" s="127"/>
      <c r="I20" s="78" t="s">
        <v>80</v>
      </c>
      <c r="J20" s="79" t="s">
        <v>65</v>
      </c>
      <c r="K20" s="71" t="s">
        <v>66</v>
      </c>
      <c r="L20" s="71" t="s">
        <v>158</v>
      </c>
      <c r="M20" s="79">
        <v>11</v>
      </c>
      <c r="N20" s="80" t="s">
        <v>108</v>
      </c>
      <c r="O20" s="79" t="s">
        <v>185</v>
      </c>
      <c r="P20" s="79">
        <v>13.2</v>
      </c>
      <c r="Q20" s="81">
        <v>860</v>
      </c>
      <c r="R20" s="81">
        <v>1896</v>
      </c>
      <c r="S20" s="81"/>
      <c r="T20" s="24">
        <f t="shared" si="10"/>
        <v>2756</v>
      </c>
      <c r="U20" s="10">
        <v>1</v>
      </c>
      <c r="V20" s="3" t="s">
        <v>198</v>
      </c>
      <c r="W20" s="4">
        <f t="shared" si="11"/>
        <v>0</v>
      </c>
      <c r="X20" s="5">
        <f t="shared" si="0"/>
        <v>0</v>
      </c>
      <c r="Y20" s="6"/>
      <c r="Z20" s="5">
        <f t="shared" si="1"/>
        <v>0</v>
      </c>
      <c r="AA20" s="28"/>
      <c r="AB20" s="5">
        <f t="shared" si="19"/>
        <v>0</v>
      </c>
      <c r="AC20" s="6"/>
      <c r="AD20" s="5">
        <f t="shared" si="20"/>
        <v>0</v>
      </c>
      <c r="AE20" s="6">
        <v>0</v>
      </c>
      <c r="AF20" s="5">
        <f t="shared" si="2"/>
        <v>0</v>
      </c>
      <c r="AG20" s="5"/>
      <c r="AH20" s="5">
        <f t="shared" si="3"/>
        <v>0</v>
      </c>
      <c r="AI20" s="6"/>
      <c r="AJ20" s="5">
        <f t="shared" si="4"/>
        <v>0</v>
      </c>
      <c r="AK20" s="6"/>
      <c r="AL20" s="5">
        <f t="shared" si="5"/>
        <v>0</v>
      </c>
      <c r="AM20" s="6"/>
      <c r="AN20" s="5">
        <f t="shared" si="6"/>
        <v>0</v>
      </c>
      <c r="AO20" s="5">
        <f t="shared" si="12"/>
        <v>0</v>
      </c>
      <c r="AP20" s="5">
        <f t="shared" si="7"/>
        <v>0</v>
      </c>
      <c r="AQ20" s="8">
        <f t="shared" si="13"/>
        <v>0</v>
      </c>
      <c r="AR20" s="9">
        <f t="shared" si="14"/>
        <v>0</v>
      </c>
      <c r="AS20" s="58">
        <f t="shared" si="15"/>
        <v>0</v>
      </c>
    </row>
    <row r="21" spans="1:45" s="27" customFormat="1" ht="10.5" customHeight="1">
      <c r="A21" s="57">
        <f t="shared" si="16"/>
        <v>13</v>
      </c>
      <c r="B21" s="127"/>
      <c r="C21" s="130"/>
      <c r="D21" s="130"/>
      <c r="E21" s="130"/>
      <c r="F21" s="130"/>
      <c r="G21" s="133"/>
      <c r="H21" s="127"/>
      <c r="I21" s="78" t="s">
        <v>81</v>
      </c>
      <c r="J21" s="79" t="s">
        <v>65</v>
      </c>
      <c r="K21" s="71" t="s">
        <v>66</v>
      </c>
      <c r="L21" s="71" t="s">
        <v>159</v>
      </c>
      <c r="M21" s="79" t="s">
        <v>179</v>
      </c>
      <c r="N21" s="80" t="s">
        <v>109</v>
      </c>
      <c r="O21" s="79" t="s">
        <v>185</v>
      </c>
      <c r="P21" s="79">
        <v>12.5</v>
      </c>
      <c r="Q21" s="81">
        <v>120</v>
      </c>
      <c r="R21" s="81">
        <v>360</v>
      </c>
      <c r="S21" s="81"/>
      <c r="T21" s="24">
        <f t="shared" si="10"/>
        <v>480</v>
      </c>
      <c r="U21" s="10">
        <v>1</v>
      </c>
      <c r="V21" s="3" t="s">
        <v>198</v>
      </c>
      <c r="W21" s="4">
        <f t="shared" si="11"/>
        <v>0</v>
      </c>
      <c r="X21" s="5">
        <f t="shared" si="0"/>
        <v>0</v>
      </c>
      <c r="Y21" s="6"/>
      <c r="Z21" s="5">
        <f t="shared" si="1"/>
        <v>0</v>
      </c>
      <c r="AA21" s="28"/>
      <c r="AB21" s="5">
        <f t="shared" si="19"/>
        <v>0</v>
      </c>
      <c r="AC21" s="6"/>
      <c r="AD21" s="5">
        <f t="shared" si="20"/>
        <v>0</v>
      </c>
      <c r="AE21" s="6">
        <v>0</v>
      </c>
      <c r="AF21" s="5">
        <f t="shared" si="2"/>
        <v>0</v>
      </c>
      <c r="AG21" s="5"/>
      <c r="AH21" s="5">
        <f t="shared" si="3"/>
        <v>0</v>
      </c>
      <c r="AI21" s="6"/>
      <c r="AJ21" s="5">
        <f t="shared" si="4"/>
        <v>0</v>
      </c>
      <c r="AK21" s="6"/>
      <c r="AL21" s="5">
        <f t="shared" si="5"/>
        <v>0</v>
      </c>
      <c r="AM21" s="6"/>
      <c r="AN21" s="5">
        <f t="shared" si="6"/>
        <v>0</v>
      </c>
      <c r="AO21" s="5">
        <f t="shared" si="12"/>
        <v>0</v>
      </c>
      <c r="AP21" s="5">
        <f t="shared" si="7"/>
        <v>0</v>
      </c>
      <c r="AQ21" s="8">
        <f t="shared" si="13"/>
        <v>0</v>
      </c>
      <c r="AR21" s="9">
        <f t="shared" si="14"/>
        <v>0</v>
      </c>
      <c r="AS21" s="58">
        <f t="shared" si="15"/>
        <v>0</v>
      </c>
    </row>
    <row r="22" spans="1:45" s="27" customFormat="1" ht="10.5" customHeight="1">
      <c r="A22" s="57">
        <f t="shared" si="16"/>
        <v>14</v>
      </c>
      <c r="B22" s="127"/>
      <c r="C22" s="130"/>
      <c r="D22" s="130"/>
      <c r="E22" s="130"/>
      <c r="F22" s="130"/>
      <c r="G22" s="133"/>
      <c r="H22" s="127"/>
      <c r="I22" s="78" t="s">
        <v>82</v>
      </c>
      <c r="J22" s="79" t="s">
        <v>65</v>
      </c>
      <c r="K22" s="71" t="s">
        <v>66</v>
      </c>
      <c r="L22" s="71" t="s">
        <v>160</v>
      </c>
      <c r="M22" s="79">
        <v>40</v>
      </c>
      <c r="N22" s="80" t="s">
        <v>110</v>
      </c>
      <c r="O22" s="79" t="s">
        <v>185</v>
      </c>
      <c r="P22" s="79">
        <v>10</v>
      </c>
      <c r="Q22" s="81">
        <v>47</v>
      </c>
      <c r="R22" s="81">
        <v>55</v>
      </c>
      <c r="S22" s="81"/>
      <c r="T22" s="24">
        <f t="shared" si="10"/>
        <v>102</v>
      </c>
      <c r="U22" s="10">
        <v>1</v>
      </c>
      <c r="V22" s="3" t="s">
        <v>198</v>
      </c>
      <c r="W22" s="4">
        <f t="shared" si="11"/>
        <v>0</v>
      </c>
      <c r="X22" s="5">
        <f t="shared" si="0"/>
        <v>0</v>
      </c>
      <c r="Y22" s="6"/>
      <c r="Z22" s="5">
        <f t="shared" si="1"/>
        <v>0</v>
      </c>
      <c r="AA22" s="28"/>
      <c r="AB22" s="5">
        <f t="shared" si="19"/>
        <v>0</v>
      </c>
      <c r="AC22" s="6"/>
      <c r="AD22" s="5">
        <f t="shared" si="20"/>
        <v>0</v>
      </c>
      <c r="AE22" s="6">
        <v>0</v>
      </c>
      <c r="AF22" s="5">
        <f t="shared" si="2"/>
        <v>0</v>
      </c>
      <c r="AG22" s="5"/>
      <c r="AH22" s="5">
        <f t="shared" si="3"/>
        <v>0</v>
      </c>
      <c r="AI22" s="6"/>
      <c r="AJ22" s="5">
        <f t="shared" si="4"/>
        <v>0</v>
      </c>
      <c r="AK22" s="6"/>
      <c r="AL22" s="5">
        <f t="shared" si="5"/>
        <v>0</v>
      </c>
      <c r="AM22" s="6"/>
      <c r="AN22" s="5">
        <f t="shared" si="6"/>
        <v>0</v>
      </c>
      <c r="AO22" s="5">
        <f t="shared" si="12"/>
        <v>0</v>
      </c>
      <c r="AP22" s="5">
        <f t="shared" si="7"/>
        <v>0</v>
      </c>
      <c r="AQ22" s="8">
        <f t="shared" si="13"/>
        <v>0</v>
      </c>
      <c r="AR22" s="9">
        <f t="shared" si="14"/>
        <v>0</v>
      </c>
      <c r="AS22" s="58">
        <f t="shared" si="15"/>
        <v>0</v>
      </c>
    </row>
    <row r="23" spans="1:45" s="27" customFormat="1" ht="10.5" customHeight="1">
      <c r="A23" s="57">
        <f t="shared" si="16"/>
        <v>15</v>
      </c>
      <c r="B23" s="127"/>
      <c r="C23" s="130"/>
      <c r="D23" s="130"/>
      <c r="E23" s="130"/>
      <c r="F23" s="130"/>
      <c r="G23" s="133"/>
      <c r="H23" s="127"/>
      <c r="I23" s="78" t="s">
        <v>83</v>
      </c>
      <c r="J23" s="79" t="s">
        <v>65</v>
      </c>
      <c r="K23" s="71" t="s">
        <v>66</v>
      </c>
      <c r="L23" s="71" t="s">
        <v>161</v>
      </c>
      <c r="M23" s="79" t="s">
        <v>180</v>
      </c>
      <c r="N23" s="80" t="s">
        <v>111</v>
      </c>
      <c r="O23" s="79" t="s">
        <v>185</v>
      </c>
      <c r="P23" s="79">
        <v>12</v>
      </c>
      <c r="Q23" s="81">
        <v>212</v>
      </c>
      <c r="R23" s="81">
        <v>518</v>
      </c>
      <c r="S23" s="81"/>
      <c r="T23" s="24">
        <f t="shared" si="10"/>
        <v>730</v>
      </c>
      <c r="U23" s="10">
        <v>1</v>
      </c>
      <c r="V23" s="3" t="s">
        <v>198</v>
      </c>
      <c r="W23" s="4">
        <f t="shared" si="11"/>
        <v>0</v>
      </c>
      <c r="X23" s="5">
        <f t="shared" si="0"/>
        <v>0</v>
      </c>
      <c r="Y23" s="6"/>
      <c r="Z23" s="5">
        <f t="shared" si="1"/>
        <v>0</v>
      </c>
      <c r="AA23" s="28"/>
      <c r="AB23" s="5">
        <f t="shared" si="19"/>
        <v>0</v>
      </c>
      <c r="AC23" s="6"/>
      <c r="AD23" s="5">
        <f t="shared" si="20"/>
        <v>0</v>
      </c>
      <c r="AE23" s="6">
        <v>0</v>
      </c>
      <c r="AF23" s="5">
        <f t="shared" si="2"/>
        <v>0</v>
      </c>
      <c r="AG23" s="5"/>
      <c r="AH23" s="5">
        <f t="shared" si="3"/>
        <v>0</v>
      </c>
      <c r="AI23" s="6"/>
      <c r="AJ23" s="5">
        <f t="shared" si="4"/>
        <v>0</v>
      </c>
      <c r="AK23" s="6"/>
      <c r="AL23" s="5">
        <f t="shared" si="5"/>
        <v>0</v>
      </c>
      <c r="AM23" s="6"/>
      <c r="AN23" s="5">
        <f t="shared" si="6"/>
        <v>0</v>
      </c>
      <c r="AO23" s="5">
        <f t="shared" si="12"/>
        <v>0</v>
      </c>
      <c r="AP23" s="5">
        <f t="shared" si="7"/>
        <v>0</v>
      </c>
      <c r="AQ23" s="8">
        <f t="shared" si="13"/>
        <v>0</v>
      </c>
      <c r="AR23" s="9">
        <f t="shared" si="14"/>
        <v>0</v>
      </c>
      <c r="AS23" s="58">
        <f t="shared" si="15"/>
        <v>0</v>
      </c>
    </row>
    <row r="24" spans="1:45" s="27" customFormat="1" ht="10.5" customHeight="1">
      <c r="A24" s="57">
        <f t="shared" si="16"/>
        <v>16</v>
      </c>
      <c r="B24" s="127"/>
      <c r="C24" s="130"/>
      <c r="D24" s="130"/>
      <c r="E24" s="130"/>
      <c r="F24" s="130"/>
      <c r="G24" s="133"/>
      <c r="H24" s="127"/>
      <c r="I24" s="78" t="s">
        <v>84</v>
      </c>
      <c r="J24" s="79" t="s">
        <v>65</v>
      </c>
      <c r="K24" s="71" t="s">
        <v>66</v>
      </c>
      <c r="L24" s="71" t="s">
        <v>162</v>
      </c>
      <c r="M24" s="79" t="s">
        <v>181</v>
      </c>
      <c r="N24" s="80" t="s">
        <v>112</v>
      </c>
      <c r="O24" s="79" t="s">
        <v>185</v>
      </c>
      <c r="P24" s="79">
        <v>10.5</v>
      </c>
      <c r="Q24" s="81">
        <v>42</v>
      </c>
      <c r="R24" s="81">
        <v>132</v>
      </c>
      <c r="S24" s="81"/>
      <c r="T24" s="24">
        <f t="shared" si="10"/>
        <v>174</v>
      </c>
      <c r="U24" s="10">
        <v>1</v>
      </c>
      <c r="V24" s="3" t="s">
        <v>198</v>
      </c>
      <c r="W24" s="4">
        <f t="shared" si="11"/>
        <v>0</v>
      </c>
      <c r="X24" s="5">
        <f t="shared" si="0"/>
        <v>0</v>
      </c>
      <c r="Y24" s="6"/>
      <c r="Z24" s="5">
        <f t="shared" si="1"/>
        <v>0</v>
      </c>
      <c r="AA24" s="28"/>
      <c r="AB24" s="5">
        <f t="shared" si="19"/>
        <v>0</v>
      </c>
      <c r="AC24" s="6"/>
      <c r="AD24" s="5">
        <f t="shared" si="20"/>
        <v>0</v>
      </c>
      <c r="AE24" s="6">
        <v>0</v>
      </c>
      <c r="AF24" s="5">
        <f t="shared" si="2"/>
        <v>0</v>
      </c>
      <c r="AG24" s="5"/>
      <c r="AH24" s="5">
        <f t="shared" si="3"/>
        <v>0</v>
      </c>
      <c r="AI24" s="6"/>
      <c r="AJ24" s="5">
        <f t="shared" si="4"/>
        <v>0</v>
      </c>
      <c r="AK24" s="6"/>
      <c r="AL24" s="5">
        <f t="shared" si="5"/>
        <v>0</v>
      </c>
      <c r="AM24" s="6"/>
      <c r="AN24" s="5">
        <f t="shared" si="6"/>
        <v>0</v>
      </c>
      <c r="AO24" s="5">
        <f t="shared" si="12"/>
        <v>0</v>
      </c>
      <c r="AP24" s="5">
        <f t="shared" si="7"/>
        <v>0</v>
      </c>
      <c r="AQ24" s="8">
        <f t="shared" si="13"/>
        <v>0</v>
      </c>
      <c r="AR24" s="9">
        <f t="shared" si="14"/>
        <v>0</v>
      </c>
      <c r="AS24" s="58">
        <f t="shared" si="15"/>
        <v>0</v>
      </c>
    </row>
    <row r="25" spans="1:45" s="27" customFormat="1" ht="10.5" customHeight="1">
      <c r="A25" s="57">
        <f t="shared" si="16"/>
        <v>17</v>
      </c>
      <c r="B25" s="127"/>
      <c r="C25" s="130"/>
      <c r="D25" s="130"/>
      <c r="E25" s="130"/>
      <c r="F25" s="130"/>
      <c r="G25" s="133"/>
      <c r="H25" s="127"/>
      <c r="I25" s="78" t="s">
        <v>85</v>
      </c>
      <c r="J25" s="79" t="s">
        <v>65</v>
      </c>
      <c r="K25" s="71" t="s">
        <v>66</v>
      </c>
      <c r="L25" s="71" t="s">
        <v>155</v>
      </c>
      <c r="M25" s="79" t="s">
        <v>182</v>
      </c>
      <c r="N25" s="80" t="s">
        <v>113</v>
      </c>
      <c r="O25" s="79" t="s">
        <v>185</v>
      </c>
      <c r="P25" s="79">
        <v>10.5</v>
      </c>
      <c r="Q25" s="81">
        <v>115</v>
      </c>
      <c r="R25" s="81">
        <v>405</v>
      </c>
      <c r="S25" s="81"/>
      <c r="T25" s="24">
        <f t="shared" si="10"/>
        <v>520</v>
      </c>
      <c r="U25" s="10">
        <v>1</v>
      </c>
      <c r="V25" s="3" t="s">
        <v>198</v>
      </c>
      <c r="W25" s="4">
        <f t="shared" si="11"/>
        <v>0</v>
      </c>
      <c r="X25" s="5">
        <f t="shared" si="0"/>
        <v>0</v>
      </c>
      <c r="Y25" s="6"/>
      <c r="Z25" s="5">
        <f t="shared" si="1"/>
        <v>0</v>
      </c>
      <c r="AA25" s="28"/>
      <c r="AB25" s="5">
        <f t="shared" si="19"/>
        <v>0</v>
      </c>
      <c r="AC25" s="6"/>
      <c r="AD25" s="5">
        <f t="shared" si="20"/>
        <v>0</v>
      </c>
      <c r="AE25" s="6">
        <v>0</v>
      </c>
      <c r="AF25" s="5">
        <f t="shared" si="2"/>
        <v>0</v>
      </c>
      <c r="AG25" s="5"/>
      <c r="AH25" s="5">
        <f t="shared" si="3"/>
        <v>0</v>
      </c>
      <c r="AI25" s="6"/>
      <c r="AJ25" s="5">
        <f t="shared" si="4"/>
        <v>0</v>
      </c>
      <c r="AK25" s="6"/>
      <c r="AL25" s="5">
        <f t="shared" si="5"/>
        <v>0</v>
      </c>
      <c r="AM25" s="6"/>
      <c r="AN25" s="5">
        <f t="shared" si="6"/>
        <v>0</v>
      </c>
      <c r="AO25" s="5">
        <f t="shared" si="12"/>
        <v>0</v>
      </c>
      <c r="AP25" s="5">
        <f t="shared" si="7"/>
        <v>0</v>
      </c>
      <c r="AQ25" s="8">
        <f t="shared" si="13"/>
        <v>0</v>
      </c>
      <c r="AR25" s="9">
        <f t="shared" si="14"/>
        <v>0</v>
      </c>
      <c r="AS25" s="58">
        <f t="shared" si="15"/>
        <v>0</v>
      </c>
    </row>
    <row r="26" spans="1:45" s="27" customFormat="1" ht="10.5" customHeight="1">
      <c r="A26" s="57">
        <f t="shared" si="16"/>
        <v>18</v>
      </c>
      <c r="B26" s="127"/>
      <c r="C26" s="130"/>
      <c r="D26" s="130"/>
      <c r="E26" s="130"/>
      <c r="F26" s="130"/>
      <c r="G26" s="133"/>
      <c r="H26" s="127"/>
      <c r="I26" s="78" t="s">
        <v>86</v>
      </c>
      <c r="J26" s="79" t="s">
        <v>65</v>
      </c>
      <c r="K26" s="71" t="s">
        <v>66</v>
      </c>
      <c r="L26" s="71" t="s">
        <v>163</v>
      </c>
      <c r="M26" s="79" t="s">
        <v>183</v>
      </c>
      <c r="N26" s="80" t="s">
        <v>114</v>
      </c>
      <c r="O26" s="79" t="s">
        <v>185</v>
      </c>
      <c r="P26" s="79">
        <v>5.8</v>
      </c>
      <c r="Q26" s="81">
        <v>186</v>
      </c>
      <c r="R26" s="81">
        <v>516</v>
      </c>
      <c r="S26" s="81"/>
      <c r="T26" s="24">
        <f t="shared" si="10"/>
        <v>702</v>
      </c>
      <c r="U26" s="10">
        <v>1</v>
      </c>
      <c r="V26" s="3" t="s">
        <v>198</v>
      </c>
      <c r="W26" s="4">
        <f t="shared" si="11"/>
        <v>0</v>
      </c>
      <c r="X26" s="5">
        <f t="shared" si="0"/>
        <v>0</v>
      </c>
      <c r="Y26" s="6"/>
      <c r="Z26" s="5">
        <f t="shared" si="1"/>
        <v>0</v>
      </c>
      <c r="AA26" s="28"/>
      <c r="AB26" s="5">
        <f t="shared" si="19"/>
        <v>0</v>
      </c>
      <c r="AC26" s="6"/>
      <c r="AD26" s="5">
        <f t="shared" si="20"/>
        <v>0</v>
      </c>
      <c r="AE26" s="6">
        <v>0</v>
      </c>
      <c r="AF26" s="5">
        <f t="shared" si="2"/>
        <v>0</v>
      </c>
      <c r="AG26" s="5"/>
      <c r="AH26" s="5">
        <f t="shared" si="3"/>
        <v>0</v>
      </c>
      <c r="AI26" s="6"/>
      <c r="AJ26" s="5">
        <f t="shared" si="4"/>
        <v>0</v>
      </c>
      <c r="AK26" s="6"/>
      <c r="AL26" s="5">
        <f t="shared" si="5"/>
        <v>0</v>
      </c>
      <c r="AM26" s="6"/>
      <c r="AN26" s="5">
        <f t="shared" si="6"/>
        <v>0</v>
      </c>
      <c r="AO26" s="5">
        <f t="shared" si="12"/>
        <v>0</v>
      </c>
      <c r="AP26" s="5">
        <f t="shared" si="7"/>
        <v>0</v>
      </c>
      <c r="AQ26" s="8">
        <f t="shared" si="13"/>
        <v>0</v>
      </c>
      <c r="AR26" s="9">
        <f t="shared" si="14"/>
        <v>0</v>
      </c>
      <c r="AS26" s="58">
        <f t="shared" si="15"/>
        <v>0</v>
      </c>
    </row>
    <row r="27" spans="1:45" s="27" customFormat="1" ht="10.5" customHeight="1">
      <c r="A27" s="57">
        <f t="shared" si="16"/>
        <v>19</v>
      </c>
      <c r="B27" s="127"/>
      <c r="C27" s="130"/>
      <c r="D27" s="130"/>
      <c r="E27" s="130"/>
      <c r="F27" s="130"/>
      <c r="G27" s="133"/>
      <c r="H27" s="127"/>
      <c r="I27" s="78" t="s">
        <v>87</v>
      </c>
      <c r="J27" s="79" t="s">
        <v>65</v>
      </c>
      <c r="K27" s="71" t="s">
        <v>66</v>
      </c>
      <c r="L27" s="71" t="s">
        <v>164</v>
      </c>
      <c r="M27" s="79">
        <v>36</v>
      </c>
      <c r="N27" s="80" t="s">
        <v>115</v>
      </c>
      <c r="O27" s="79" t="s">
        <v>185</v>
      </c>
      <c r="P27" s="79">
        <v>16</v>
      </c>
      <c r="Q27" s="81">
        <v>89</v>
      </c>
      <c r="R27" s="81">
        <v>201</v>
      </c>
      <c r="S27" s="81"/>
      <c r="T27" s="24">
        <f t="shared" si="10"/>
        <v>290</v>
      </c>
      <c r="U27" s="10">
        <v>1</v>
      </c>
      <c r="V27" s="3" t="s">
        <v>198</v>
      </c>
      <c r="W27" s="4">
        <f t="shared" si="11"/>
        <v>0</v>
      </c>
      <c r="X27" s="5">
        <f t="shared" si="0"/>
        <v>0</v>
      </c>
      <c r="Y27" s="6"/>
      <c r="Z27" s="5">
        <f t="shared" si="1"/>
        <v>0</v>
      </c>
      <c r="AA27" s="28"/>
      <c r="AB27" s="5">
        <f t="shared" si="19"/>
        <v>0</v>
      </c>
      <c r="AC27" s="6"/>
      <c r="AD27" s="5">
        <f t="shared" si="20"/>
        <v>0</v>
      </c>
      <c r="AE27" s="6">
        <v>0</v>
      </c>
      <c r="AF27" s="5">
        <f t="shared" si="2"/>
        <v>0</v>
      </c>
      <c r="AG27" s="5"/>
      <c r="AH27" s="5">
        <f t="shared" si="3"/>
        <v>0</v>
      </c>
      <c r="AI27" s="6"/>
      <c r="AJ27" s="5">
        <f t="shared" si="4"/>
        <v>0</v>
      </c>
      <c r="AK27" s="6"/>
      <c r="AL27" s="5">
        <f t="shared" si="5"/>
        <v>0</v>
      </c>
      <c r="AM27" s="6"/>
      <c r="AN27" s="5">
        <f t="shared" si="6"/>
        <v>0</v>
      </c>
      <c r="AO27" s="5">
        <f t="shared" si="12"/>
        <v>0</v>
      </c>
      <c r="AP27" s="5">
        <f t="shared" si="7"/>
        <v>0</v>
      </c>
      <c r="AQ27" s="8">
        <f t="shared" si="13"/>
        <v>0</v>
      </c>
      <c r="AR27" s="9">
        <f t="shared" si="14"/>
        <v>0</v>
      </c>
      <c r="AS27" s="58">
        <f t="shared" si="15"/>
        <v>0</v>
      </c>
    </row>
    <row r="28" spans="1:45" s="27" customFormat="1" ht="10.5" customHeight="1">
      <c r="A28" s="57">
        <f t="shared" si="16"/>
        <v>20</v>
      </c>
      <c r="B28" s="127"/>
      <c r="C28" s="130"/>
      <c r="D28" s="130"/>
      <c r="E28" s="130"/>
      <c r="F28" s="130"/>
      <c r="G28" s="133"/>
      <c r="H28" s="127"/>
      <c r="I28" s="78" t="s">
        <v>88</v>
      </c>
      <c r="J28" s="79" t="s">
        <v>65</v>
      </c>
      <c r="K28" s="71" t="s">
        <v>66</v>
      </c>
      <c r="L28" s="71" t="s">
        <v>156</v>
      </c>
      <c r="M28" s="79" t="s">
        <v>184</v>
      </c>
      <c r="N28" s="80" t="s">
        <v>116</v>
      </c>
      <c r="O28" s="79" t="s">
        <v>185</v>
      </c>
      <c r="P28" s="79">
        <v>6.6</v>
      </c>
      <c r="Q28" s="81">
        <v>389</v>
      </c>
      <c r="R28" s="81">
        <v>878</v>
      </c>
      <c r="S28" s="81"/>
      <c r="T28" s="24">
        <f t="shared" si="10"/>
        <v>1267</v>
      </c>
      <c r="U28" s="10">
        <v>1</v>
      </c>
      <c r="V28" s="3" t="s">
        <v>198</v>
      </c>
      <c r="W28" s="4">
        <f t="shared" si="11"/>
        <v>0</v>
      </c>
      <c r="X28" s="5">
        <f t="shared" si="0"/>
        <v>0</v>
      </c>
      <c r="Y28" s="6"/>
      <c r="Z28" s="5">
        <f t="shared" si="1"/>
        <v>0</v>
      </c>
      <c r="AA28" s="28"/>
      <c r="AB28" s="5">
        <f t="shared" si="19"/>
        <v>0</v>
      </c>
      <c r="AC28" s="6"/>
      <c r="AD28" s="5">
        <f t="shared" si="20"/>
        <v>0</v>
      </c>
      <c r="AE28" s="6">
        <v>0</v>
      </c>
      <c r="AF28" s="5">
        <f t="shared" si="2"/>
        <v>0</v>
      </c>
      <c r="AG28" s="5"/>
      <c r="AH28" s="5">
        <f t="shared" si="3"/>
        <v>0</v>
      </c>
      <c r="AI28" s="6"/>
      <c r="AJ28" s="5">
        <f t="shared" si="4"/>
        <v>0</v>
      </c>
      <c r="AK28" s="6"/>
      <c r="AL28" s="5">
        <f t="shared" si="5"/>
        <v>0</v>
      </c>
      <c r="AM28" s="6"/>
      <c r="AN28" s="5">
        <f t="shared" si="6"/>
        <v>0</v>
      </c>
      <c r="AO28" s="5">
        <f t="shared" si="12"/>
        <v>0</v>
      </c>
      <c r="AP28" s="5">
        <f t="shared" si="7"/>
        <v>0</v>
      </c>
      <c r="AQ28" s="8">
        <f t="shared" si="13"/>
        <v>0</v>
      </c>
      <c r="AR28" s="9">
        <f t="shared" si="14"/>
        <v>0</v>
      </c>
      <c r="AS28" s="58">
        <f t="shared" si="15"/>
        <v>0</v>
      </c>
    </row>
    <row r="29" spans="1:45" s="27" customFormat="1" ht="10.5" customHeight="1">
      <c r="A29" s="57">
        <f t="shared" si="16"/>
        <v>21</v>
      </c>
      <c r="B29" s="127"/>
      <c r="C29" s="130"/>
      <c r="D29" s="130"/>
      <c r="E29" s="130"/>
      <c r="F29" s="130"/>
      <c r="G29" s="133"/>
      <c r="H29" s="127"/>
      <c r="I29" s="78" t="s">
        <v>89</v>
      </c>
      <c r="J29" s="79" t="s">
        <v>65</v>
      </c>
      <c r="K29" s="71" t="s">
        <v>66</v>
      </c>
      <c r="L29" s="71" t="s">
        <v>149</v>
      </c>
      <c r="M29" s="79"/>
      <c r="N29" s="80" t="s">
        <v>117</v>
      </c>
      <c r="O29" s="79" t="s">
        <v>45</v>
      </c>
      <c r="P29" s="79">
        <v>25</v>
      </c>
      <c r="Q29" s="81">
        <v>0</v>
      </c>
      <c r="R29" s="81"/>
      <c r="S29" s="81">
        <v>189</v>
      </c>
      <c r="T29" s="24">
        <f t="shared" si="10"/>
        <v>189</v>
      </c>
      <c r="U29" s="10">
        <v>1</v>
      </c>
      <c r="V29" s="3" t="s">
        <v>198</v>
      </c>
      <c r="W29" s="4">
        <f t="shared" si="11"/>
        <v>0</v>
      </c>
      <c r="X29" s="5">
        <f t="shared" si="0"/>
        <v>0</v>
      </c>
      <c r="Y29" s="6"/>
      <c r="Z29" s="5">
        <f t="shared" si="1"/>
        <v>0</v>
      </c>
      <c r="AA29" s="28"/>
      <c r="AB29" s="5">
        <f t="shared" si="19"/>
        <v>0</v>
      </c>
      <c r="AC29" s="6"/>
      <c r="AD29" s="5">
        <f t="shared" si="20"/>
        <v>0</v>
      </c>
      <c r="AE29" s="6">
        <v>0</v>
      </c>
      <c r="AF29" s="5">
        <f t="shared" si="2"/>
        <v>0</v>
      </c>
      <c r="AG29" s="5"/>
      <c r="AH29" s="5">
        <f t="shared" si="3"/>
        <v>0</v>
      </c>
      <c r="AI29" s="6"/>
      <c r="AJ29" s="5">
        <f t="shared" si="4"/>
        <v>0</v>
      </c>
      <c r="AK29" s="6"/>
      <c r="AL29" s="5">
        <f t="shared" si="5"/>
        <v>0</v>
      </c>
      <c r="AM29" s="6"/>
      <c r="AN29" s="5">
        <f t="shared" si="6"/>
        <v>0</v>
      </c>
      <c r="AO29" s="5">
        <f t="shared" si="12"/>
        <v>0</v>
      </c>
      <c r="AP29" s="5">
        <f t="shared" si="7"/>
        <v>0</v>
      </c>
      <c r="AQ29" s="8">
        <f t="shared" si="13"/>
        <v>0</v>
      </c>
      <c r="AR29" s="9">
        <f t="shared" si="14"/>
        <v>0</v>
      </c>
      <c r="AS29" s="58">
        <f t="shared" si="15"/>
        <v>0</v>
      </c>
    </row>
    <row r="30" spans="1:45" s="27" customFormat="1" ht="10.5" customHeight="1">
      <c r="A30" s="57">
        <f t="shared" si="16"/>
        <v>22</v>
      </c>
      <c r="B30" s="127"/>
      <c r="C30" s="130"/>
      <c r="D30" s="130"/>
      <c r="E30" s="130"/>
      <c r="F30" s="130"/>
      <c r="G30" s="133"/>
      <c r="H30" s="127"/>
      <c r="I30" s="78" t="s">
        <v>90</v>
      </c>
      <c r="J30" s="79" t="s">
        <v>65</v>
      </c>
      <c r="K30" s="71" t="s">
        <v>66</v>
      </c>
      <c r="L30" s="71" t="s">
        <v>165</v>
      </c>
      <c r="M30" s="79">
        <v>12</v>
      </c>
      <c r="N30" s="80" t="s">
        <v>118</v>
      </c>
      <c r="O30" s="79" t="s">
        <v>185</v>
      </c>
      <c r="P30" s="79">
        <v>10.5</v>
      </c>
      <c r="Q30" s="81">
        <v>124</v>
      </c>
      <c r="R30" s="81">
        <v>302</v>
      </c>
      <c r="S30" s="81"/>
      <c r="T30" s="24">
        <f t="shared" si="10"/>
        <v>426</v>
      </c>
      <c r="U30" s="10">
        <v>1</v>
      </c>
      <c r="V30" s="3" t="s">
        <v>198</v>
      </c>
      <c r="W30" s="4">
        <f t="shared" si="11"/>
        <v>0</v>
      </c>
      <c r="X30" s="5">
        <f t="shared" si="0"/>
        <v>0</v>
      </c>
      <c r="Y30" s="6"/>
      <c r="Z30" s="5">
        <f t="shared" si="1"/>
        <v>0</v>
      </c>
      <c r="AA30" s="28"/>
      <c r="AB30" s="5">
        <f t="shared" si="19"/>
        <v>0</v>
      </c>
      <c r="AC30" s="6"/>
      <c r="AD30" s="5">
        <f t="shared" si="20"/>
        <v>0</v>
      </c>
      <c r="AE30" s="6">
        <v>0</v>
      </c>
      <c r="AF30" s="5">
        <f t="shared" si="2"/>
        <v>0</v>
      </c>
      <c r="AG30" s="5"/>
      <c r="AH30" s="5">
        <f t="shared" si="3"/>
        <v>0</v>
      </c>
      <c r="AI30" s="6"/>
      <c r="AJ30" s="5">
        <f t="shared" si="4"/>
        <v>0</v>
      </c>
      <c r="AK30" s="6"/>
      <c r="AL30" s="5">
        <f t="shared" si="5"/>
        <v>0</v>
      </c>
      <c r="AM30" s="6"/>
      <c r="AN30" s="5">
        <f t="shared" si="6"/>
        <v>0</v>
      </c>
      <c r="AO30" s="5">
        <f t="shared" si="12"/>
        <v>0</v>
      </c>
      <c r="AP30" s="5">
        <f t="shared" si="7"/>
        <v>0</v>
      </c>
      <c r="AQ30" s="8">
        <f t="shared" si="13"/>
        <v>0</v>
      </c>
      <c r="AR30" s="9">
        <f t="shared" si="14"/>
        <v>0</v>
      </c>
      <c r="AS30" s="58">
        <f t="shared" si="15"/>
        <v>0</v>
      </c>
    </row>
    <row r="31" spans="1:45" s="27" customFormat="1" ht="10.5" customHeight="1">
      <c r="A31" s="57">
        <f t="shared" si="16"/>
        <v>23</v>
      </c>
      <c r="B31" s="127"/>
      <c r="C31" s="130"/>
      <c r="D31" s="130"/>
      <c r="E31" s="130"/>
      <c r="F31" s="130"/>
      <c r="G31" s="133"/>
      <c r="H31" s="127"/>
      <c r="I31" s="78" t="s">
        <v>91</v>
      </c>
      <c r="J31" s="79" t="s">
        <v>65</v>
      </c>
      <c r="K31" s="71" t="s">
        <v>66</v>
      </c>
      <c r="L31" s="71" t="s">
        <v>166</v>
      </c>
      <c r="M31" s="79">
        <v>13</v>
      </c>
      <c r="N31" s="80" t="s">
        <v>119</v>
      </c>
      <c r="O31" s="79" t="s">
        <v>185</v>
      </c>
      <c r="P31" s="79">
        <v>20</v>
      </c>
      <c r="Q31" s="81">
        <v>185</v>
      </c>
      <c r="R31" s="81">
        <v>273</v>
      </c>
      <c r="S31" s="81"/>
      <c r="T31" s="24">
        <f t="shared" si="10"/>
        <v>458</v>
      </c>
      <c r="U31" s="10">
        <v>1</v>
      </c>
      <c r="V31" s="3" t="s">
        <v>198</v>
      </c>
      <c r="W31" s="4">
        <f t="shared" si="11"/>
        <v>0</v>
      </c>
      <c r="X31" s="5">
        <f t="shared" si="0"/>
        <v>0</v>
      </c>
      <c r="Y31" s="6"/>
      <c r="Z31" s="5">
        <f t="shared" si="1"/>
        <v>0</v>
      </c>
      <c r="AA31" s="28"/>
      <c r="AB31" s="5">
        <f t="shared" si="19"/>
        <v>0</v>
      </c>
      <c r="AC31" s="6"/>
      <c r="AD31" s="5">
        <f t="shared" si="20"/>
        <v>0</v>
      </c>
      <c r="AE31" s="6">
        <v>0</v>
      </c>
      <c r="AF31" s="5">
        <f t="shared" si="2"/>
        <v>0</v>
      </c>
      <c r="AG31" s="5"/>
      <c r="AH31" s="5">
        <f t="shared" si="3"/>
        <v>0</v>
      </c>
      <c r="AI31" s="6"/>
      <c r="AJ31" s="5">
        <f t="shared" si="4"/>
        <v>0</v>
      </c>
      <c r="AK31" s="6"/>
      <c r="AL31" s="5">
        <f t="shared" si="5"/>
        <v>0</v>
      </c>
      <c r="AM31" s="6"/>
      <c r="AN31" s="5">
        <f t="shared" si="6"/>
        <v>0</v>
      </c>
      <c r="AO31" s="5">
        <f t="shared" si="12"/>
        <v>0</v>
      </c>
      <c r="AP31" s="5">
        <f t="shared" si="7"/>
        <v>0</v>
      </c>
      <c r="AQ31" s="8">
        <f t="shared" si="13"/>
        <v>0</v>
      </c>
      <c r="AR31" s="9">
        <f t="shared" si="14"/>
        <v>0</v>
      </c>
      <c r="AS31" s="58">
        <f t="shared" si="15"/>
        <v>0</v>
      </c>
    </row>
    <row r="32" spans="1:45" s="27" customFormat="1" ht="10.5" customHeight="1">
      <c r="A32" s="57">
        <f t="shared" si="16"/>
        <v>24</v>
      </c>
      <c r="B32" s="127"/>
      <c r="C32" s="130"/>
      <c r="D32" s="130"/>
      <c r="E32" s="130"/>
      <c r="F32" s="130"/>
      <c r="G32" s="133"/>
      <c r="H32" s="127"/>
      <c r="I32" s="71" t="s">
        <v>92</v>
      </c>
      <c r="J32" s="79" t="s">
        <v>65</v>
      </c>
      <c r="K32" s="71" t="s">
        <v>66</v>
      </c>
      <c r="L32" s="71" t="s">
        <v>148</v>
      </c>
      <c r="M32" s="79">
        <v>1</v>
      </c>
      <c r="N32" s="71" t="s">
        <v>120</v>
      </c>
      <c r="O32" s="79" t="s">
        <v>45</v>
      </c>
      <c r="P32" s="79">
        <v>5</v>
      </c>
      <c r="Q32" s="81">
        <v>0</v>
      </c>
      <c r="R32" s="81">
        <v>0</v>
      </c>
      <c r="S32" s="81">
        <v>1998</v>
      </c>
      <c r="T32" s="24">
        <f t="shared" si="10"/>
        <v>1998</v>
      </c>
      <c r="U32" s="10">
        <v>1</v>
      </c>
      <c r="V32" s="3" t="s">
        <v>198</v>
      </c>
      <c r="W32" s="4">
        <f t="shared" si="11"/>
        <v>0</v>
      </c>
      <c r="X32" s="5">
        <f t="shared" si="0"/>
        <v>0</v>
      </c>
      <c r="Y32" s="6"/>
      <c r="Z32" s="5">
        <f t="shared" si="1"/>
        <v>0</v>
      </c>
      <c r="AA32" s="28"/>
      <c r="AB32" s="5">
        <f t="shared" si="19"/>
        <v>0</v>
      </c>
      <c r="AC32" s="6"/>
      <c r="AD32" s="5">
        <f t="shared" si="20"/>
        <v>0</v>
      </c>
      <c r="AE32" s="6">
        <v>0</v>
      </c>
      <c r="AF32" s="5">
        <f t="shared" si="2"/>
        <v>0</v>
      </c>
      <c r="AG32" s="5"/>
      <c r="AH32" s="5">
        <f t="shared" si="3"/>
        <v>0</v>
      </c>
      <c r="AI32" s="6"/>
      <c r="AJ32" s="5">
        <f t="shared" si="4"/>
        <v>0</v>
      </c>
      <c r="AK32" s="6"/>
      <c r="AL32" s="5">
        <f t="shared" si="5"/>
        <v>0</v>
      </c>
      <c r="AM32" s="6"/>
      <c r="AN32" s="5">
        <f t="shared" si="6"/>
        <v>0</v>
      </c>
      <c r="AO32" s="5">
        <f t="shared" si="12"/>
        <v>0</v>
      </c>
      <c r="AP32" s="5">
        <f t="shared" si="7"/>
        <v>0</v>
      </c>
      <c r="AQ32" s="8">
        <f t="shared" si="13"/>
        <v>0</v>
      </c>
      <c r="AR32" s="9">
        <f t="shared" si="14"/>
        <v>0</v>
      </c>
      <c r="AS32" s="58">
        <f t="shared" si="15"/>
        <v>0</v>
      </c>
    </row>
    <row r="33" spans="1:45" s="27" customFormat="1" ht="10.5" customHeight="1">
      <c r="A33" s="57">
        <f t="shared" si="16"/>
        <v>25</v>
      </c>
      <c r="B33" s="127"/>
      <c r="C33" s="130"/>
      <c r="D33" s="130"/>
      <c r="E33" s="130"/>
      <c r="F33" s="130"/>
      <c r="G33" s="133"/>
      <c r="H33" s="127"/>
      <c r="I33" s="78" t="s">
        <v>93</v>
      </c>
      <c r="J33" s="79" t="s">
        <v>65</v>
      </c>
      <c r="K33" s="71" t="s">
        <v>66</v>
      </c>
      <c r="L33" s="71" t="s">
        <v>189</v>
      </c>
      <c r="M33" s="79"/>
      <c r="N33" s="80" t="s">
        <v>121</v>
      </c>
      <c r="O33" s="79" t="s">
        <v>185</v>
      </c>
      <c r="P33" s="79">
        <v>23</v>
      </c>
      <c r="Q33" s="81">
        <v>6886</v>
      </c>
      <c r="R33" s="81">
        <v>69616</v>
      </c>
      <c r="S33" s="31"/>
      <c r="T33" s="24">
        <f t="shared" si="10"/>
        <v>76502</v>
      </c>
      <c r="U33" s="10">
        <v>1</v>
      </c>
      <c r="V33" s="3" t="s">
        <v>198</v>
      </c>
      <c r="W33" s="4">
        <f t="shared" si="11"/>
        <v>0</v>
      </c>
      <c r="X33" s="5">
        <f t="shared" si="0"/>
        <v>0</v>
      </c>
      <c r="Y33" s="6"/>
      <c r="Z33" s="5">
        <f t="shared" si="1"/>
        <v>0</v>
      </c>
      <c r="AA33" s="28"/>
      <c r="AB33" s="5">
        <f t="shared" si="19"/>
        <v>0</v>
      </c>
      <c r="AC33" s="6"/>
      <c r="AD33" s="5">
        <f t="shared" si="20"/>
        <v>0</v>
      </c>
      <c r="AE33" s="6">
        <v>0</v>
      </c>
      <c r="AF33" s="5">
        <f t="shared" si="2"/>
        <v>0</v>
      </c>
      <c r="AG33" s="5"/>
      <c r="AH33" s="5">
        <f t="shared" si="3"/>
        <v>0</v>
      </c>
      <c r="AI33" s="6"/>
      <c r="AJ33" s="5">
        <f t="shared" si="4"/>
        <v>0</v>
      </c>
      <c r="AK33" s="6"/>
      <c r="AL33" s="5">
        <f t="shared" si="5"/>
        <v>0</v>
      </c>
      <c r="AM33" s="6"/>
      <c r="AN33" s="5">
        <f t="shared" si="6"/>
        <v>0</v>
      </c>
      <c r="AO33" s="5">
        <f t="shared" si="12"/>
        <v>0</v>
      </c>
      <c r="AP33" s="5">
        <f t="shared" si="7"/>
        <v>0</v>
      </c>
      <c r="AQ33" s="8">
        <f t="shared" si="13"/>
        <v>0</v>
      </c>
      <c r="AR33" s="9">
        <f t="shared" si="14"/>
        <v>0</v>
      </c>
      <c r="AS33" s="58">
        <f t="shared" si="15"/>
        <v>0</v>
      </c>
    </row>
    <row r="34" spans="1:45" s="27" customFormat="1" ht="10.5" customHeight="1">
      <c r="A34" s="57">
        <f t="shared" si="16"/>
        <v>26</v>
      </c>
      <c r="B34" s="127"/>
      <c r="C34" s="130"/>
      <c r="D34" s="130"/>
      <c r="E34" s="130"/>
      <c r="F34" s="130"/>
      <c r="G34" s="133"/>
      <c r="H34" s="127"/>
      <c r="I34" s="78" t="s">
        <v>94</v>
      </c>
      <c r="J34" s="79" t="s">
        <v>65</v>
      </c>
      <c r="K34" s="71" t="s">
        <v>66</v>
      </c>
      <c r="L34" s="71" t="s">
        <v>160</v>
      </c>
      <c r="M34" s="79"/>
      <c r="N34" s="80" t="s">
        <v>122</v>
      </c>
      <c r="O34" s="79" t="s">
        <v>185</v>
      </c>
      <c r="P34" s="79">
        <v>20</v>
      </c>
      <c r="Q34" s="81">
        <v>2072</v>
      </c>
      <c r="R34" s="81">
        <v>12496</v>
      </c>
      <c r="S34" s="31"/>
      <c r="T34" s="24">
        <f t="shared" si="10"/>
        <v>14568</v>
      </c>
      <c r="U34" s="10">
        <v>1</v>
      </c>
      <c r="V34" s="3" t="s">
        <v>198</v>
      </c>
      <c r="W34" s="4">
        <f t="shared" si="11"/>
        <v>0</v>
      </c>
      <c r="X34" s="5">
        <f t="shared" si="0"/>
        <v>0</v>
      </c>
      <c r="Y34" s="6"/>
      <c r="Z34" s="5">
        <f t="shared" si="1"/>
        <v>0</v>
      </c>
      <c r="AA34" s="28"/>
      <c r="AB34" s="5">
        <f t="shared" si="19"/>
        <v>0</v>
      </c>
      <c r="AC34" s="6"/>
      <c r="AD34" s="5">
        <f t="shared" si="20"/>
        <v>0</v>
      </c>
      <c r="AE34" s="6">
        <v>0</v>
      </c>
      <c r="AF34" s="5">
        <f t="shared" si="2"/>
        <v>0</v>
      </c>
      <c r="AG34" s="5"/>
      <c r="AH34" s="5">
        <f t="shared" si="3"/>
        <v>0</v>
      </c>
      <c r="AI34" s="6"/>
      <c r="AJ34" s="5">
        <f t="shared" si="4"/>
        <v>0</v>
      </c>
      <c r="AK34" s="6"/>
      <c r="AL34" s="5">
        <f t="shared" si="5"/>
        <v>0</v>
      </c>
      <c r="AM34" s="6"/>
      <c r="AN34" s="5">
        <f t="shared" si="6"/>
        <v>0</v>
      </c>
      <c r="AO34" s="5">
        <f t="shared" si="12"/>
        <v>0</v>
      </c>
      <c r="AP34" s="5">
        <f t="shared" si="7"/>
        <v>0</v>
      </c>
      <c r="AQ34" s="8">
        <f t="shared" si="13"/>
        <v>0</v>
      </c>
      <c r="AR34" s="9">
        <f t="shared" si="14"/>
        <v>0</v>
      </c>
      <c r="AS34" s="58">
        <f t="shared" si="15"/>
        <v>0</v>
      </c>
    </row>
    <row r="35" spans="1:45" s="27" customFormat="1" ht="10.5" customHeight="1">
      <c r="A35" s="57">
        <f t="shared" si="16"/>
        <v>27</v>
      </c>
      <c r="B35" s="127"/>
      <c r="C35" s="130"/>
      <c r="D35" s="130"/>
      <c r="E35" s="130"/>
      <c r="F35" s="130"/>
      <c r="G35" s="133"/>
      <c r="H35" s="127"/>
      <c r="I35" s="78" t="s">
        <v>95</v>
      </c>
      <c r="J35" s="79" t="s">
        <v>65</v>
      </c>
      <c r="K35" s="71" t="s">
        <v>66</v>
      </c>
      <c r="L35" s="71" t="s">
        <v>149</v>
      </c>
      <c r="M35" s="79">
        <v>9</v>
      </c>
      <c r="N35" s="80" t="s">
        <v>123</v>
      </c>
      <c r="O35" s="79" t="s">
        <v>185</v>
      </c>
      <c r="P35" s="79">
        <v>32</v>
      </c>
      <c r="Q35" s="81">
        <v>6500</v>
      </c>
      <c r="R35" s="81">
        <v>12652</v>
      </c>
      <c r="S35" s="31"/>
      <c r="T35" s="24">
        <f t="shared" si="10"/>
        <v>19152</v>
      </c>
      <c r="U35" s="10">
        <v>1</v>
      </c>
      <c r="V35" s="3" t="s">
        <v>198</v>
      </c>
      <c r="W35" s="4">
        <f t="shared" si="11"/>
        <v>0</v>
      </c>
      <c r="X35" s="5">
        <f t="shared" si="0"/>
        <v>0</v>
      </c>
      <c r="Y35" s="6"/>
      <c r="Z35" s="5">
        <f t="shared" si="1"/>
        <v>0</v>
      </c>
      <c r="AA35" s="28"/>
      <c r="AB35" s="5">
        <f t="shared" si="19"/>
        <v>0</v>
      </c>
      <c r="AC35" s="6"/>
      <c r="AD35" s="5">
        <f t="shared" si="20"/>
        <v>0</v>
      </c>
      <c r="AE35" s="6">
        <v>0</v>
      </c>
      <c r="AF35" s="5">
        <f t="shared" si="2"/>
        <v>0</v>
      </c>
      <c r="AG35" s="5"/>
      <c r="AH35" s="5">
        <f t="shared" si="3"/>
        <v>0</v>
      </c>
      <c r="AI35" s="6"/>
      <c r="AJ35" s="5">
        <f t="shared" si="4"/>
        <v>0</v>
      </c>
      <c r="AK35" s="6"/>
      <c r="AL35" s="5">
        <f t="shared" si="5"/>
        <v>0</v>
      </c>
      <c r="AM35" s="6"/>
      <c r="AN35" s="5">
        <f t="shared" si="6"/>
        <v>0</v>
      </c>
      <c r="AO35" s="5">
        <f t="shared" si="12"/>
        <v>0</v>
      </c>
      <c r="AP35" s="5">
        <f t="shared" si="7"/>
        <v>0</v>
      </c>
      <c r="AQ35" s="8">
        <f t="shared" si="13"/>
        <v>0</v>
      </c>
      <c r="AR35" s="9">
        <f t="shared" si="14"/>
        <v>0</v>
      </c>
      <c r="AS35" s="58">
        <f t="shared" si="15"/>
        <v>0</v>
      </c>
    </row>
    <row r="36" spans="1:45" s="27" customFormat="1" ht="10.5" customHeight="1">
      <c r="A36" s="57">
        <f t="shared" si="16"/>
        <v>28</v>
      </c>
      <c r="B36" s="127"/>
      <c r="C36" s="130"/>
      <c r="D36" s="130"/>
      <c r="E36" s="130"/>
      <c r="F36" s="130"/>
      <c r="G36" s="133"/>
      <c r="H36" s="127"/>
      <c r="I36" s="78" t="s">
        <v>96</v>
      </c>
      <c r="J36" s="79" t="s">
        <v>65</v>
      </c>
      <c r="K36" s="71" t="s">
        <v>66</v>
      </c>
      <c r="L36" s="82" t="s">
        <v>167</v>
      </c>
      <c r="M36" s="79"/>
      <c r="N36" s="82" t="s">
        <v>124</v>
      </c>
      <c r="O36" s="82" t="s">
        <v>186</v>
      </c>
      <c r="P36" s="79">
        <v>6</v>
      </c>
      <c r="Q36" s="81">
        <v>1781</v>
      </c>
      <c r="R36" s="81">
        <v>2282</v>
      </c>
      <c r="S36" s="31"/>
      <c r="T36" s="24">
        <f t="shared" si="10"/>
        <v>4063</v>
      </c>
      <c r="U36" s="10">
        <v>1</v>
      </c>
      <c r="V36" s="3" t="s">
        <v>198</v>
      </c>
      <c r="W36" s="4">
        <f t="shared" si="11"/>
        <v>0</v>
      </c>
      <c r="X36" s="5">
        <f t="shared" si="0"/>
        <v>0</v>
      </c>
      <c r="Y36" s="6"/>
      <c r="Z36" s="5">
        <f t="shared" si="1"/>
        <v>0</v>
      </c>
      <c r="AA36" s="28"/>
      <c r="AB36" s="5">
        <f t="shared" si="19"/>
        <v>0</v>
      </c>
      <c r="AC36" s="6"/>
      <c r="AD36" s="5">
        <f t="shared" si="20"/>
        <v>0</v>
      </c>
      <c r="AE36" s="6">
        <v>0</v>
      </c>
      <c r="AF36" s="5">
        <f t="shared" si="2"/>
        <v>0</v>
      </c>
      <c r="AG36" s="5"/>
      <c r="AH36" s="5">
        <f t="shared" si="3"/>
        <v>0</v>
      </c>
      <c r="AI36" s="6"/>
      <c r="AJ36" s="5">
        <f t="shared" si="4"/>
        <v>0</v>
      </c>
      <c r="AK36" s="6"/>
      <c r="AL36" s="5">
        <f t="shared" si="5"/>
        <v>0</v>
      </c>
      <c r="AM36" s="6"/>
      <c r="AN36" s="5">
        <f t="shared" si="6"/>
        <v>0</v>
      </c>
      <c r="AO36" s="5">
        <f t="shared" si="12"/>
        <v>0</v>
      </c>
      <c r="AP36" s="5">
        <f t="shared" si="7"/>
        <v>0</v>
      </c>
      <c r="AQ36" s="8">
        <f t="shared" si="13"/>
        <v>0</v>
      </c>
      <c r="AR36" s="9">
        <f t="shared" si="14"/>
        <v>0</v>
      </c>
      <c r="AS36" s="58">
        <f t="shared" si="15"/>
        <v>0</v>
      </c>
    </row>
    <row r="37" spans="1:45" s="27" customFormat="1" ht="10.5" customHeight="1">
      <c r="A37" s="57">
        <f t="shared" si="16"/>
        <v>29</v>
      </c>
      <c r="B37" s="127"/>
      <c r="C37" s="130"/>
      <c r="D37" s="130"/>
      <c r="E37" s="130"/>
      <c r="F37" s="130"/>
      <c r="G37" s="133"/>
      <c r="H37" s="127"/>
      <c r="I37" s="78" t="s">
        <v>96</v>
      </c>
      <c r="J37" s="79" t="s">
        <v>65</v>
      </c>
      <c r="K37" s="71" t="s">
        <v>66</v>
      </c>
      <c r="L37" s="82" t="s">
        <v>165</v>
      </c>
      <c r="M37" s="79"/>
      <c r="N37" s="82" t="s">
        <v>125</v>
      </c>
      <c r="O37" s="82" t="s">
        <v>186</v>
      </c>
      <c r="P37" s="79">
        <v>2</v>
      </c>
      <c r="Q37" s="81">
        <v>4026</v>
      </c>
      <c r="R37" s="81">
        <v>3479</v>
      </c>
      <c r="S37" s="31"/>
      <c r="T37" s="24">
        <f t="shared" si="10"/>
        <v>7505</v>
      </c>
      <c r="U37" s="10">
        <v>1</v>
      </c>
      <c r="V37" s="3" t="s">
        <v>198</v>
      </c>
      <c r="W37" s="4">
        <f t="shared" si="11"/>
        <v>0</v>
      </c>
      <c r="X37" s="5">
        <f t="shared" si="0"/>
        <v>0</v>
      </c>
      <c r="Y37" s="6"/>
      <c r="Z37" s="5">
        <f t="shared" si="1"/>
        <v>0</v>
      </c>
      <c r="AA37" s="28"/>
      <c r="AB37" s="5">
        <f t="shared" si="19"/>
        <v>0</v>
      </c>
      <c r="AC37" s="6"/>
      <c r="AD37" s="5">
        <f t="shared" si="20"/>
        <v>0</v>
      </c>
      <c r="AE37" s="6">
        <v>0</v>
      </c>
      <c r="AF37" s="5">
        <f t="shared" si="2"/>
        <v>0</v>
      </c>
      <c r="AG37" s="5"/>
      <c r="AH37" s="5">
        <f t="shared" si="3"/>
        <v>0</v>
      </c>
      <c r="AI37" s="6"/>
      <c r="AJ37" s="5">
        <f t="shared" si="4"/>
        <v>0</v>
      </c>
      <c r="AK37" s="6"/>
      <c r="AL37" s="5">
        <f t="shared" si="5"/>
        <v>0</v>
      </c>
      <c r="AM37" s="6"/>
      <c r="AN37" s="5">
        <f t="shared" si="6"/>
        <v>0</v>
      </c>
      <c r="AO37" s="5">
        <f t="shared" si="12"/>
        <v>0</v>
      </c>
      <c r="AP37" s="5">
        <f t="shared" si="7"/>
        <v>0</v>
      </c>
      <c r="AQ37" s="8">
        <f t="shared" si="13"/>
        <v>0</v>
      </c>
      <c r="AR37" s="9">
        <f t="shared" si="14"/>
        <v>0</v>
      </c>
      <c r="AS37" s="58">
        <f t="shared" si="15"/>
        <v>0</v>
      </c>
    </row>
    <row r="38" spans="1:45" s="27" customFormat="1" ht="10.5" customHeight="1">
      <c r="A38" s="57">
        <f t="shared" si="16"/>
        <v>30</v>
      </c>
      <c r="B38" s="127"/>
      <c r="C38" s="130"/>
      <c r="D38" s="130"/>
      <c r="E38" s="130"/>
      <c r="F38" s="130"/>
      <c r="G38" s="133"/>
      <c r="H38" s="127"/>
      <c r="I38" s="78" t="s">
        <v>96</v>
      </c>
      <c r="J38" s="79" t="s">
        <v>65</v>
      </c>
      <c r="K38" s="71" t="s">
        <v>66</v>
      </c>
      <c r="L38" s="82" t="s">
        <v>168</v>
      </c>
      <c r="M38" s="79"/>
      <c r="N38" s="82" t="s">
        <v>126</v>
      </c>
      <c r="O38" s="82" t="s">
        <v>186</v>
      </c>
      <c r="P38" s="79">
        <v>8</v>
      </c>
      <c r="Q38" s="81">
        <v>6986</v>
      </c>
      <c r="R38" s="81">
        <v>18440</v>
      </c>
      <c r="S38" s="31"/>
      <c r="T38" s="24">
        <f t="shared" si="10"/>
        <v>25426</v>
      </c>
      <c r="U38" s="10">
        <v>1</v>
      </c>
      <c r="V38" s="3" t="s">
        <v>198</v>
      </c>
      <c r="W38" s="4">
        <f t="shared" si="11"/>
        <v>0</v>
      </c>
      <c r="X38" s="5">
        <f t="shared" si="0"/>
        <v>0</v>
      </c>
      <c r="Y38" s="6"/>
      <c r="Z38" s="5">
        <f t="shared" si="1"/>
        <v>0</v>
      </c>
      <c r="AA38" s="28"/>
      <c r="AB38" s="5">
        <f t="shared" si="19"/>
        <v>0</v>
      </c>
      <c r="AC38" s="6"/>
      <c r="AD38" s="5">
        <f t="shared" si="20"/>
        <v>0</v>
      </c>
      <c r="AE38" s="6">
        <v>0</v>
      </c>
      <c r="AF38" s="5">
        <f t="shared" si="2"/>
        <v>0</v>
      </c>
      <c r="AG38" s="5"/>
      <c r="AH38" s="5">
        <f t="shared" si="3"/>
        <v>0</v>
      </c>
      <c r="AI38" s="6"/>
      <c r="AJ38" s="5">
        <f t="shared" si="4"/>
        <v>0</v>
      </c>
      <c r="AK38" s="6"/>
      <c r="AL38" s="5">
        <f t="shared" si="5"/>
        <v>0</v>
      </c>
      <c r="AM38" s="6"/>
      <c r="AN38" s="5">
        <f t="shared" si="6"/>
        <v>0</v>
      </c>
      <c r="AO38" s="5">
        <f t="shared" si="12"/>
        <v>0</v>
      </c>
      <c r="AP38" s="5">
        <f t="shared" si="7"/>
        <v>0</v>
      </c>
      <c r="AQ38" s="8">
        <f t="shared" si="13"/>
        <v>0</v>
      </c>
      <c r="AR38" s="9">
        <f t="shared" si="14"/>
        <v>0</v>
      </c>
      <c r="AS38" s="58">
        <f t="shared" si="15"/>
        <v>0</v>
      </c>
    </row>
    <row r="39" spans="1:45" s="27" customFormat="1" ht="10.5" customHeight="1">
      <c r="A39" s="57">
        <f t="shared" si="16"/>
        <v>31</v>
      </c>
      <c r="B39" s="127"/>
      <c r="C39" s="130"/>
      <c r="D39" s="130"/>
      <c r="E39" s="130"/>
      <c r="F39" s="130"/>
      <c r="G39" s="133"/>
      <c r="H39" s="127"/>
      <c r="I39" s="78" t="s">
        <v>96</v>
      </c>
      <c r="J39" s="79" t="s">
        <v>65</v>
      </c>
      <c r="K39" s="71" t="s">
        <v>66</v>
      </c>
      <c r="L39" s="82" t="s">
        <v>169</v>
      </c>
      <c r="M39" s="79"/>
      <c r="N39" s="82" t="s">
        <v>127</v>
      </c>
      <c r="O39" s="82" t="s">
        <v>186</v>
      </c>
      <c r="P39" s="79">
        <v>18</v>
      </c>
      <c r="Q39" s="81">
        <v>3615</v>
      </c>
      <c r="R39" s="81">
        <v>4586</v>
      </c>
      <c r="S39" s="31"/>
      <c r="T39" s="24">
        <f t="shared" si="10"/>
        <v>8201</v>
      </c>
      <c r="U39" s="10">
        <v>1</v>
      </c>
      <c r="V39" s="3" t="s">
        <v>198</v>
      </c>
      <c r="W39" s="4">
        <f t="shared" si="11"/>
        <v>0</v>
      </c>
      <c r="X39" s="5">
        <f t="shared" si="0"/>
        <v>0</v>
      </c>
      <c r="Y39" s="6"/>
      <c r="Z39" s="5">
        <f t="shared" si="1"/>
        <v>0</v>
      </c>
      <c r="AA39" s="28"/>
      <c r="AB39" s="5">
        <f t="shared" si="19"/>
        <v>0</v>
      </c>
      <c r="AC39" s="6"/>
      <c r="AD39" s="5">
        <f t="shared" si="20"/>
        <v>0</v>
      </c>
      <c r="AE39" s="6">
        <v>0</v>
      </c>
      <c r="AF39" s="5">
        <f t="shared" si="2"/>
        <v>0</v>
      </c>
      <c r="AG39" s="5"/>
      <c r="AH39" s="5">
        <f t="shared" si="3"/>
        <v>0</v>
      </c>
      <c r="AI39" s="6"/>
      <c r="AJ39" s="5">
        <f t="shared" si="4"/>
        <v>0</v>
      </c>
      <c r="AK39" s="6"/>
      <c r="AL39" s="5">
        <f t="shared" si="5"/>
        <v>0</v>
      </c>
      <c r="AM39" s="6"/>
      <c r="AN39" s="5">
        <f t="shared" si="6"/>
        <v>0</v>
      </c>
      <c r="AO39" s="5">
        <f t="shared" si="12"/>
        <v>0</v>
      </c>
      <c r="AP39" s="5">
        <f t="shared" si="7"/>
        <v>0</v>
      </c>
      <c r="AQ39" s="8">
        <f t="shared" si="13"/>
        <v>0</v>
      </c>
      <c r="AR39" s="9">
        <f t="shared" si="14"/>
        <v>0</v>
      </c>
      <c r="AS39" s="58">
        <f t="shared" si="15"/>
        <v>0</v>
      </c>
    </row>
    <row r="40" spans="1:45" s="27" customFormat="1" ht="10.5" customHeight="1">
      <c r="A40" s="57">
        <f t="shared" si="16"/>
        <v>32</v>
      </c>
      <c r="B40" s="127"/>
      <c r="C40" s="130"/>
      <c r="D40" s="130"/>
      <c r="E40" s="130"/>
      <c r="F40" s="130"/>
      <c r="G40" s="133"/>
      <c r="H40" s="127"/>
      <c r="I40" s="78" t="s">
        <v>96</v>
      </c>
      <c r="J40" s="79" t="s">
        <v>65</v>
      </c>
      <c r="K40" s="71" t="s">
        <v>66</v>
      </c>
      <c r="L40" s="82" t="s">
        <v>152</v>
      </c>
      <c r="M40" s="79"/>
      <c r="N40" s="82" t="s">
        <v>128</v>
      </c>
      <c r="O40" s="82" t="s">
        <v>186</v>
      </c>
      <c r="P40" s="79">
        <v>6</v>
      </c>
      <c r="Q40" s="81">
        <v>1956</v>
      </c>
      <c r="R40" s="81">
        <v>5460</v>
      </c>
      <c r="S40" s="31"/>
      <c r="T40" s="24">
        <f t="shared" si="10"/>
        <v>7416</v>
      </c>
      <c r="U40" s="10">
        <v>1</v>
      </c>
      <c r="V40" s="3" t="s">
        <v>198</v>
      </c>
      <c r="W40" s="4">
        <f t="shared" si="11"/>
        <v>0</v>
      </c>
      <c r="X40" s="5">
        <f t="shared" si="0"/>
        <v>0</v>
      </c>
      <c r="Y40" s="28"/>
      <c r="Z40" s="5">
        <f t="shared" si="1"/>
        <v>0</v>
      </c>
      <c r="AA40" s="28"/>
      <c r="AB40" s="5">
        <f t="shared" si="19"/>
        <v>0</v>
      </c>
      <c r="AC40" s="7"/>
      <c r="AD40" s="5">
        <f t="shared" si="20"/>
        <v>0</v>
      </c>
      <c r="AE40" s="6">
        <v>0</v>
      </c>
      <c r="AF40" s="5">
        <f t="shared" si="2"/>
        <v>0</v>
      </c>
      <c r="AG40" s="5"/>
      <c r="AH40" s="5">
        <f t="shared" si="3"/>
        <v>0</v>
      </c>
      <c r="AI40" s="6"/>
      <c r="AJ40" s="5">
        <f t="shared" si="4"/>
        <v>0</v>
      </c>
      <c r="AK40" s="7"/>
      <c r="AL40" s="5">
        <f t="shared" si="5"/>
        <v>0</v>
      </c>
      <c r="AM40" s="7"/>
      <c r="AN40" s="5">
        <f t="shared" si="6"/>
        <v>0</v>
      </c>
      <c r="AO40" s="5">
        <f t="shared" si="12"/>
        <v>0</v>
      </c>
      <c r="AP40" s="5">
        <f t="shared" si="7"/>
        <v>0</v>
      </c>
      <c r="AQ40" s="8">
        <f t="shared" si="13"/>
        <v>0</v>
      </c>
      <c r="AR40" s="9">
        <f t="shared" si="14"/>
        <v>0</v>
      </c>
      <c r="AS40" s="58">
        <f t="shared" si="15"/>
        <v>0</v>
      </c>
    </row>
    <row r="41" spans="1:45" s="27" customFormat="1" ht="10.5" customHeight="1">
      <c r="A41" s="57">
        <f t="shared" si="16"/>
        <v>33</v>
      </c>
      <c r="B41" s="127"/>
      <c r="C41" s="130"/>
      <c r="D41" s="130"/>
      <c r="E41" s="130"/>
      <c r="F41" s="130"/>
      <c r="G41" s="133"/>
      <c r="H41" s="127"/>
      <c r="I41" s="78" t="s">
        <v>96</v>
      </c>
      <c r="J41" s="79" t="s">
        <v>65</v>
      </c>
      <c r="K41" s="71" t="s">
        <v>66</v>
      </c>
      <c r="L41" s="82" t="s">
        <v>152</v>
      </c>
      <c r="M41" s="79"/>
      <c r="N41" s="82" t="s">
        <v>129</v>
      </c>
      <c r="O41" s="82" t="s">
        <v>186</v>
      </c>
      <c r="P41" s="79">
        <v>8</v>
      </c>
      <c r="Q41" s="81">
        <v>2142</v>
      </c>
      <c r="R41" s="81">
        <v>8766</v>
      </c>
      <c r="S41" s="31"/>
      <c r="T41" s="24">
        <f t="shared" si="10"/>
        <v>10908</v>
      </c>
      <c r="U41" s="10">
        <v>1</v>
      </c>
      <c r="V41" s="3" t="s">
        <v>198</v>
      </c>
      <c r="W41" s="4">
        <f t="shared" si="11"/>
        <v>0</v>
      </c>
      <c r="X41" s="5">
        <f t="shared" ref="X41:X72" si="21">T41*W41</f>
        <v>0</v>
      </c>
      <c r="Y41" s="6"/>
      <c r="Z41" s="5">
        <f t="shared" ref="Z41:Z72" si="22">Y41*V41*U41</f>
        <v>0</v>
      </c>
      <c r="AA41" s="28"/>
      <c r="AB41" s="5">
        <f t="shared" si="19"/>
        <v>0</v>
      </c>
      <c r="AC41" s="6"/>
      <c r="AD41" s="5">
        <f t="shared" si="20"/>
        <v>0</v>
      </c>
      <c r="AE41" s="6">
        <v>0</v>
      </c>
      <c r="AF41" s="5">
        <f t="shared" ref="AF41:AF72" si="23">AE41*T41/1000</f>
        <v>0</v>
      </c>
      <c r="AG41" s="5"/>
      <c r="AH41" s="5">
        <f t="shared" ref="AH41:AH72" si="24">AG41*T41/1000</f>
        <v>0</v>
      </c>
      <c r="AI41" s="6"/>
      <c r="AJ41" s="5">
        <f t="shared" ref="AJ41:AJ72" si="25">AI41*T41</f>
        <v>0</v>
      </c>
      <c r="AK41" s="6"/>
      <c r="AL41" s="5">
        <f t="shared" ref="AL41:AL72" si="26">AK41*Q41</f>
        <v>0</v>
      </c>
      <c r="AM41" s="6"/>
      <c r="AN41" s="5">
        <f t="shared" ref="AN41:AN72" si="27">AM41*R41</f>
        <v>0</v>
      </c>
      <c r="AO41" s="5">
        <f t="shared" si="12"/>
        <v>0</v>
      </c>
      <c r="AP41" s="5">
        <f t="shared" ref="AP41:AP59" si="28">X41</f>
        <v>0</v>
      </c>
      <c r="AQ41" s="8">
        <f t="shared" si="13"/>
        <v>0</v>
      </c>
      <c r="AR41" s="9">
        <f t="shared" si="14"/>
        <v>0</v>
      </c>
      <c r="AS41" s="58">
        <f t="shared" si="15"/>
        <v>0</v>
      </c>
    </row>
    <row r="42" spans="1:45" s="27" customFormat="1" ht="10.5" customHeight="1">
      <c r="A42" s="57">
        <f t="shared" si="16"/>
        <v>34</v>
      </c>
      <c r="B42" s="127"/>
      <c r="C42" s="130"/>
      <c r="D42" s="130"/>
      <c r="E42" s="130"/>
      <c r="F42" s="130"/>
      <c r="G42" s="133"/>
      <c r="H42" s="127"/>
      <c r="I42" s="78" t="s">
        <v>96</v>
      </c>
      <c r="J42" s="79" t="s">
        <v>65</v>
      </c>
      <c r="K42" s="71" t="s">
        <v>66</v>
      </c>
      <c r="L42" s="82"/>
      <c r="M42" s="79"/>
      <c r="N42" s="82" t="s">
        <v>130</v>
      </c>
      <c r="O42" s="82" t="s">
        <v>186</v>
      </c>
      <c r="P42" s="79">
        <v>2</v>
      </c>
      <c r="Q42" s="81">
        <v>752</v>
      </c>
      <c r="R42" s="81">
        <v>872</v>
      </c>
      <c r="S42" s="31"/>
      <c r="T42" s="24">
        <f t="shared" si="10"/>
        <v>1624</v>
      </c>
      <c r="U42" s="10">
        <v>1</v>
      </c>
      <c r="V42" s="3" t="s">
        <v>198</v>
      </c>
      <c r="W42" s="4">
        <f t="shared" si="11"/>
        <v>0</v>
      </c>
      <c r="X42" s="5">
        <f t="shared" si="21"/>
        <v>0</v>
      </c>
      <c r="Y42" s="6"/>
      <c r="Z42" s="5">
        <f t="shared" si="22"/>
        <v>0</v>
      </c>
      <c r="AA42" s="28"/>
      <c r="AB42" s="5">
        <f t="shared" si="19"/>
        <v>0</v>
      </c>
      <c r="AC42" s="6"/>
      <c r="AD42" s="5">
        <f t="shared" si="20"/>
        <v>0</v>
      </c>
      <c r="AE42" s="6">
        <v>0</v>
      </c>
      <c r="AF42" s="5">
        <f t="shared" si="23"/>
        <v>0</v>
      </c>
      <c r="AG42" s="5"/>
      <c r="AH42" s="5">
        <f t="shared" si="24"/>
        <v>0</v>
      </c>
      <c r="AI42" s="6"/>
      <c r="AJ42" s="5">
        <f t="shared" si="25"/>
        <v>0</v>
      </c>
      <c r="AK42" s="6"/>
      <c r="AL42" s="5">
        <f t="shared" si="26"/>
        <v>0</v>
      </c>
      <c r="AM42" s="6"/>
      <c r="AN42" s="5">
        <f t="shared" si="27"/>
        <v>0</v>
      </c>
      <c r="AO42" s="5">
        <f t="shared" si="12"/>
        <v>0</v>
      </c>
      <c r="AP42" s="5">
        <f t="shared" si="28"/>
        <v>0</v>
      </c>
      <c r="AQ42" s="8">
        <f t="shared" si="13"/>
        <v>0</v>
      </c>
      <c r="AR42" s="9">
        <f t="shared" si="14"/>
        <v>0</v>
      </c>
      <c r="AS42" s="58">
        <f t="shared" si="15"/>
        <v>0</v>
      </c>
    </row>
    <row r="43" spans="1:45" s="27" customFormat="1" ht="10.5" customHeight="1">
      <c r="A43" s="57">
        <f t="shared" si="16"/>
        <v>35</v>
      </c>
      <c r="B43" s="127"/>
      <c r="C43" s="130"/>
      <c r="D43" s="130"/>
      <c r="E43" s="130"/>
      <c r="F43" s="130"/>
      <c r="G43" s="133"/>
      <c r="H43" s="127"/>
      <c r="I43" s="78" t="s">
        <v>96</v>
      </c>
      <c r="J43" s="79" t="s">
        <v>65</v>
      </c>
      <c r="K43" s="71" t="s">
        <v>66</v>
      </c>
      <c r="L43" s="82"/>
      <c r="M43" s="79"/>
      <c r="N43" s="82" t="s">
        <v>131</v>
      </c>
      <c r="O43" s="82" t="s">
        <v>186</v>
      </c>
      <c r="P43" s="79">
        <v>2</v>
      </c>
      <c r="Q43" s="81">
        <v>594</v>
      </c>
      <c r="R43" s="81">
        <v>768</v>
      </c>
      <c r="S43" s="31"/>
      <c r="T43" s="24">
        <f t="shared" si="10"/>
        <v>1362</v>
      </c>
      <c r="U43" s="10">
        <v>1</v>
      </c>
      <c r="V43" s="3" t="s">
        <v>198</v>
      </c>
      <c r="W43" s="4">
        <f t="shared" si="11"/>
        <v>0</v>
      </c>
      <c r="X43" s="5">
        <f t="shared" si="21"/>
        <v>0</v>
      </c>
      <c r="Y43" s="6"/>
      <c r="Z43" s="5">
        <f t="shared" si="22"/>
        <v>0</v>
      </c>
      <c r="AA43" s="28"/>
      <c r="AB43" s="5">
        <f t="shared" si="19"/>
        <v>0</v>
      </c>
      <c r="AC43" s="6"/>
      <c r="AD43" s="5">
        <f t="shared" si="20"/>
        <v>0</v>
      </c>
      <c r="AE43" s="6">
        <v>0</v>
      </c>
      <c r="AF43" s="5">
        <f t="shared" si="23"/>
        <v>0</v>
      </c>
      <c r="AG43" s="5"/>
      <c r="AH43" s="5">
        <f t="shared" si="24"/>
        <v>0</v>
      </c>
      <c r="AI43" s="6"/>
      <c r="AJ43" s="5">
        <f t="shared" si="25"/>
        <v>0</v>
      </c>
      <c r="AK43" s="6"/>
      <c r="AL43" s="5">
        <f t="shared" si="26"/>
        <v>0</v>
      </c>
      <c r="AM43" s="6"/>
      <c r="AN43" s="5">
        <f t="shared" si="27"/>
        <v>0</v>
      </c>
      <c r="AO43" s="5">
        <f t="shared" si="12"/>
        <v>0</v>
      </c>
      <c r="AP43" s="5">
        <f t="shared" si="28"/>
        <v>0</v>
      </c>
      <c r="AQ43" s="8">
        <f t="shared" si="13"/>
        <v>0</v>
      </c>
      <c r="AR43" s="9">
        <f t="shared" si="14"/>
        <v>0</v>
      </c>
      <c r="AS43" s="58">
        <f t="shared" si="15"/>
        <v>0</v>
      </c>
    </row>
    <row r="44" spans="1:45" s="27" customFormat="1" ht="10.5" customHeight="1">
      <c r="A44" s="57">
        <f t="shared" si="16"/>
        <v>36</v>
      </c>
      <c r="B44" s="127"/>
      <c r="C44" s="130"/>
      <c r="D44" s="130"/>
      <c r="E44" s="130"/>
      <c r="F44" s="130"/>
      <c r="G44" s="133"/>
      <c r="H44" s="127"/>
      <c r="I44" s="78" t="s">
        <v>96</v>
      </c>
      <c r="J44" s="79" t="s">
        <v>65</v>
      </c>
      <c r="K44" s="71" t="s">
        <v>66</v>
      </c>
      <c r="L44" s="82"/>
      <c r="M44" s="79"/>
      <c r="N44" s="82" t="s">
        <v>132</v>
      </c>
      <c r="O44" s="82" t="s">
        <v>186</v>
      </c>
      <c r="P44" s="79">
        <v>4</v>
      </c>
      <c r="Q44" s="81">
        <v>2112</v>
      </c>
      <c r="R44" s="81">
        <v>2910</v>
      </c>
      <c r="S44" s="31"/>
      <c r="T44" s="24">
        <f t="shared" si="10"/>
        <v>5022</v>
      </c>
      <c r="U44" s="10">
        <v>1</v>
      </c>
      <c r="V44" s="3" t="s">
        <v>198</v>
      </c>
      <c r="W44" s="4">
        <f t="shared" si="11"/>
        <v>0</v>
      </c>
      <c r="X44" s="5">
        <f t="shared" si="21"/>
        <v>0</v>
      </c>
      <c r="Y44" s="7"/>
      <c r="Z44" s="5">
        <f t="shared" si="22"/>
        <v>0</v>
      </c>
      <c r="AA44" s="28"/>
      <c r="AB44" s="5">
        <f t="shared" si="19"/>
        <v>0</v>
      </c>
      <c r="AC44" s="7"/>
      <c r="AD44" s="5">
        <f>AC44*V44</f>
        <v>0</v>
      </c>
      <c r="AE44" s="6">
        <v>0</v>
      </c>
      <c r="AF44" s="5">
        <f t="shared" si="23"/>
        <v>0</v>
      </c>
      <c r="AG44" s="5"/>
      <c r="AH44" s="5">
        <f t="shared" si="24"/>
        <v>0</v>
      </c>
      <c r="AI44" s="6"/>
      <c r="AJ44" s="5">
        <f t="shared" si="25"/>
        <v>0</v>
      </c>
      <c r="AK44" s="7"/>
      <c r="AL44" s="5">
        <f t="shared" si="26"/>
        <v>0</v>
      </c>
      <c r="AM44" s="7"/>
      <c r="AN44" s="5">
        <f t="shared" si="27"/>
        <v>0</v>
      </c>
      <c r="AO44" s="5">
        <f t="shared" si="12"/>
        <v>0</v>
      </c>
      <c r="AP44" s="5">
        <f t="shared" si="28"/>
        <v>0</v>
      </c>
      <c r="AQ44" s="8">
        <f t="shared" si="13"/>
        <v>0</v>
      </c>
      <c r="AR44" s="9">
        <f t="shared" si="14"/>
        <v>0</v>
      </c>
      <c r="AS44" s="58">
        <f t="shared" si="15"/>
        <v>0</v>
      </c>
    </row>
    <row r="45" spans="1:45" s="27" customFormat="1" ht="10.5" customHeight="1">
      <c r="A45" s="57">
        <f t="shared" si="16"/>
        <v>37</v>
      </c>
      <c r="B45" s="127"/>
      <c r="C45" s="130"/>
      <c r="D45" s="130"/>
      <c r="E45" s="130"/>
      <c r="F45" s="130"/>
      <c r="G45" s="133"/>
      <c r="H45" s="127"/>
      <c r="I45" s="78" t="s">
        <v>96</v>
      </c>
      <c r="J45" s="79" t="s">
        <v>65</v>
      </c>
      <c r="K45" s="71" t="s">
        <v>66</v>
      </c>
      <c r="L45" s="82" t="s">
        <v>154</v>
      </c>
      <c r="M45" s="79"/>
      <c r="N45" s="82" t="s">
        <v>133</v>
      </c>
      <c r="O45" s="82" t="s">
        <v>186</v>
      </c>
      <c r="P45" s="79">
        <v>4</v>
      </c>
      <c r="Q45" s="81">
        <v>1248</v>
      </c>
      <c r="R45" s="81">
        <v>1782</v>
      </c>
      <c r="S45" s="31"/>
      <c r="T45" s="24">
        <f t="shared" si="10"/>
        <v>3030</v>
      </c>
      <c r="U45" s="10">
        <v>1</v>
      </c>
      <c r="V45" s="3" t="s">
        <v>198</v>
      </c>
      <c r="W45" s="4">
        <f t="shared" si="11"/>
        <v>0</v>
      </c>
      <c r="X45" s="5">
        <f t="shared" si="21"/>
        <v>0</v>
      </c>
      <c r="Y45" s="6"/>
      <c r="Z45" s="5">
        <f t="shared" si="22"/>
        <v>0</v>
      </c>
      <c r="AA45" s="28"/>
      <c r="AB45" s="5">
        <f t="shared" si="19"/>
        <v>0</v>
      </c>
      <c r="AC45" s="6"/>
      <c r="AD45" s="5">
        <f>AC45*V45*P45</f>
        <v>0</v>
      </c>
      <c r="AE45" s="6">
        <v>0</v>
      </c>
      <c r="AF45" s="5">
        <f t="shared" si="23"/>
        <v>0</v>
      </c>
      <c r="AG45" s="5"/>
      <c r="AH45" s="5">
        <f t="shared" si="24"/>
        <v>0</v>
      </c>
      <c r="AI45" s="6"/>
      <c r="AJ45" s="5">
        <f t="shared" si="25"/>
        <v>0</v>
      </c>
      <c r="AK45" s="6"/>
      <c r="AL45" s="5">
        <f t="shared" si="26"/>
        <v>0</v>
      </c>
      <c r="AM45" s="6"/>
      <c r="AN45" s="5">
        <f t="shared" si="27"/>
        <v>0</v>
      </c>
      <c r="AO45" s="5">
        <f t="shared" si="12"/>
        <v>0</v>
      </c>
      <c r="AP45" s="5">
        <f t="shared" si="28"/>
        <v>0</v>
      </c>
      <c r="AQ45" s="8">
        <f t="shared" si="13"/>
        <v>0</v>
      </c>
      <c r="AR45" s="9">
        <f t="shared" si="14"/>
        <v>0</v>
      </c>
      <c r="AS45" s="58">
        <f t="shared" si="15"/>
        <v>0</v>
      </c>
    </row>
    <row r="46" spans="1:45" s="2" customFormat="1" ht="10.5" customHeight="1">
      <c r="A46" s="57">
        <f t="shared" si="16"/>
        <v>38</v>
      </c>
      <c r="B46" s="127"/>
      <c r="C46" s="130"/>
      <c r="D46" s="130"/>
      <c r="E46" s="130"/>
      <c r="F46" s="130"/>
      <c r="G46" s="133"/>
      <c r="H46" s="127"/>
      <c r="I46" s="78" t="s">
        <v>96</v>
      </c>
      <c r="J46" s="79" t="s">
        <v>65</v>
      </c>
      <c r="K46" s="71" t="s">
        <v>66</v>
      </c>
      <c r="L46" s="82" t="s">
        <v>170</v>
      </c>
      <c r="M46" s="79"/>
      <c r="N46" s="82" t="s">
        <v>134</v>
      </c>
      <c r="O46" s="82" t="s">
        <v>186</v>
      </c>
      <c r="P46" s="79">
        <v>2</v>
      </c>
      <c r="Q46" s="81">
        <v>473</v>
      </c>
      <c r="R46" s="81">
        <v>513</v>
      </c>
      <c r="S46" s="31"/>
      <c r="T46" s="24">
        <f t="shared" si="10"/>
        <v>986</v>
      </c>
      <c r="U46" s="10">
        <v>1</v>
      </c>
      <c r="V46" s="3" t="s">
        <v>198</v>
      </c>
      <c r="W46" s="4">
        <f t="shared" si="11"/>
        <v>0</v>
      </c>
      <c r="X46" s="5">
        <f t="shared" si="21"/>
        <v>0</v>
      </c>
      <c r="Y46" s="6"/>
      <c r="Z46" s="5">
        <f t="shared" si="22"/>
        <v>0</v>
      </c>
      <c r="AA46" s="28"/>
      <c r="AB46" s="5">
        <f t="shared" si="19"/>
        <v>0</v>
      </c>
      <c r="AC46" s="6"/>
      <c r="AD46" s="5">
        <f>AC46*V46*P46</f>
        <v>0</v>
      </c>
      <c r="AE46" s="6">
        <v>0</v>
      </c>
      <c r="AF46" s="5">
        <f t="shared" si="23"/>
        <v>0</v>
      </c>
      <c r="AG46" s="5"/>
      <c r="AH46" s="5">
        <f t="shared" si="24"/>
        <v>0</v>
      </c>
      <c r="AI46" s="6"/>
      <c r="AJ46" s="5">
        <f t="shared" si="25"/>
        <v>0</v>
      </c>
      <c r="AK46" s="6"/>
      <c r="AL46" s="5">
        <f t="shared" si="26"/>
        <v>0</v>
      </c>
      <c r="AM46" s="6"/>
      <c r="AN46" s="5">
        <f t="shared" si="27"/>
        <v>0</v>
      </c>
      <c r="AO46" s="5">
        <f t="shared" si="12"/>
        <v>0</v>
      </c>
      <c r="AP46" s="5">
        <f t="shared" si="28"/>
        <v>0</v>
      </c>
      <c r="AQ46" s="8">
        <f t="shared" si="13"/>
        <v>0</v>
      </c>
      <c r="AR46" s="9">
        <f t="shared" si="14"/>
        <v>0</v>
      </c>
      <c r="AS46" s="58">
        <f t="shared" si="15"/>
        <v>0</v>
      </c>
    </row>
    <row r="47" spans="1:45" s="2" customFormat="1" ht="10.5" customHeight="1">
      <c r="A47" s="57">
        <f t="shared" si="16"/>
        <v>39</v>
      </c>
      <c r="B47" s="127"/>
      <c r="C47" s="130"/>
      <c r="D47" s="130"/>
      <c r="E47" s="130"/>
      <c r="F47" s="130"/>
      <c r="G47" s="133"/>
      <c r="H47" s="127"/>
      <c r="I47" s="78" t="s">
        <v>96</v>
      </c>
      <c r="J47" s="79" t="s">
        <v>65</v>
      </c>
      <c r="K47" s="71" t="s">
        <v>66</v>
      </c>
      <c r="L47" s="82" t="s">
        <v>154</v>
      </c>
      <c r="M47" s="79"/>
      <c r="N47" s="82" t="s">
        <v>135</v>
      </c>
      <c r="O47" s="82" t="s">
        <v>186</v>
      </c>
      <c r="P47" s="79">
        <v>2</v>
      </c>
      <c r="Q47" s="81">
        <v>504</v>
      </c>
      <c r="R47" s="81">
        <v>714</v>
      </c>
      <c r="S47" s="31"/>
      <c r="T47" s="24">
        <f t="shared" si="10"/>
        <v>1218</v>
      </c>
      <c r="U47" s="10">
        <v>1</v>
      </c>
      <c r="V47" s="3" t="s">
        <v>198</v>
      </c>
      <c r="W47" s="4">
        <f t="shared" si="11"/>
        <v>0</v>
      </c>
      <c r="X47" s="5">
        <f t="shared" si="21"/>
        <v>0</v>
      </c>
      <c r="Y47" s="6"/>
      <c r="Z47" s="5">
        <f t="shared" si="22"/>
        <v>0</v>
      </c>
      <c r="AA47" s="28"/>
      <c r="AB47" s="5">
        <f t="shared" si="19"/>
        <v>0</v>
      </c>
      <c r="AC47" s="6"/>
      <c r="AD47" s="5">
        <f>AC47*V47*P47</f>
        <v>0</v>
      </c>
      <c r="AE47" s="6">
        <v>0</v>
      </c>
      <c r="AF47" s="5">
        <f t="shared" si="23"/>
        <v>0</v>
      </c>
      <c r="AG47" s="5"/>
      <c r="AH47" s="5">
        <f t="shared" si="24"/>
        <v>0</v>
      </c>
      <c r="AI47" s="6"/>
      <c r="AJ47" s="5">
        <f t="shared" si="25"/>
        <v>0</v>
      </c>
      <c r="AK47" s="6"/>
      <c r="AL47" s="5">
        <f t="shared" si="26"/>
        <v>0</v>
      </c>
      <c r="AM47" s="6"/>
      <c r="AN47" s="5">
        <f t="shared" si="27"/>
        <v>0</v>
      </c>
      <c r="AO47" s="5">
        <f t="shared" si="12"/>
        <v>0</v>
      </c>
      <c r="AP47" s="5">
        <f t="shared" si="28"/>
        <v>0</v>
      </c>
      <c r="AQ47" s="8">
        <f t="shared" si="13"/>
        <v>0</v>
      </c>
      <c r="AR47" s="9">
        <f t="shared" si="14"/>
        <v>0</v>
      </c>
      <c r="AS47" s="58">
        <f t="shared" si="15"/>
        <v>0</v>
      </c>
    </row>
    <row r="48" spans="1:45" s="27" customFormat="1" ht="10.5" customHeight="1">
      <c r="A48" s="57">
        <f t="shared" si="16"/>
        <v>40</v>
      </c>
      <c r="B48" s="127"/>
      <c r="C48" s="130"/>
      <c r="D48" s="130"/>
      <c r="E48" s="130"/>
      <c r="F48" s="130"/>
      <c r="G48" s="133"/>
      <c r="H48" s="127"/>
      <c r="I48" s="78" t="s">
        <v>96</v>
      </c>
      <c r="J48" s="79" t="s">
        <v>65</v>
      </c>
      <c r="K48" s="71" t="s">
        <v>66</v>
      </c>
      <c r="L48" s="82" t="s">
        <v>171</v>
      </c>
      <c r="M48" s="79"/>
      <c r="N48" s="82" t="s">
        <v>136</v>
      </c>
      <c r="O48" s="82" t="s">
        <v>186</v>
      </c>
      <c r="P48" s="79">
        <v>4</v>
      </c>
      <c r="Q48" s="81">
        <v>1173</v>
      </c>
      <c r="R48" s="81">
        <v>812</v>
      </c>
      <c r="S48" s="31"/>
      <c r="T48" s="24">
        <f t="shared" si="10"/>
        <v>1985</v>
      </c>
      <c r="U48" s="10">
        <v>1</v>
      </c>
      <c r="V48" s="3" t="s">
        <v>198</v>
      </c>
      <c r="W48" s="4">
        <f t="shared" si="11"/>
        <v>0</v>
      </c>
      <c r="X48" s="5">
        <f t="shared" si="21"/>
        <v>0</v>
      </c>
      <c r="Y48" s="6"/>
      <c r="Z48" s="5">
        <f t="shared" si="22"/>
        <v>0</v>
      </c>
      <c r="AA48" s="28"/>
      <c r="AB48" s="5">
        <f t="shared" si="19"/>
        <v>0</v>
      </c>
      <c r="AC48" s="6"/>
      <c r="AD48" s="5">
        <f>AC48*V48*P48</f>
        <v>0</v>
      </c>
      <c r="AE48" s="6">
        <v>0</v>
      </c>
      <c r="AF48" s="5">
        <f t="shared" si="23"/>
        <v>0</v>
      </c>
      <c r="AG48" s="5"/>
      <c r="AH48" s="5">
        <f t="shared" si="24"/>
        <v>0</v>
      </c>
      <c r="AI48" s="6"/>
      <c r="AJ48" s="5">
        <f t="shared" si="25"/>
        <v>0</v>
      </c>
      <c r="AK48" s="6"/>
      <c r="AL48" s="5">
        <f t="shared" si="26"/>
        <v>0</v>
      </c>
      <c r="AM48" s="6"/>
      <c r="AN48" s="5">
        <f t="shared" si="27"/>
        <v>0</v>
      </c>
      <c r="AO48" s="5">
        <f t="shared" si="12"/>
        <v>0</v>
      </c>
      <c r="AP48" s="5">
        <f t="shared" si="28"/>
        <v>0</v>
      </c>
      <c r="AQ48" s="8">
        <f t="shared" si="13"/>
        <v>0</v>
      </c>
      <c r="AR48" s="9">
        <f t="shared" si="14"/>
        <v>0</v>
      </c>
      <c r="AS48" s="58">
        <f t="shared" si="15"/>
        <v>0</v>
      </c>
    </row>
    <row r="49" spans="1:45" s="2" customFormat="1" ht="10.5" customHeight="1">
      <c r="A49" s="57">
        <f t="shared" si="16"/>
        <v>41</v>
      </c>
      <c r="B49" s="127"/>
      <c r="C49" s="130"/>
      <c r="D49" s="130"/>
      <c r="E49" s="130"/>
      <c r="F49" s="130"/>
      <c r="G49" s="133"/>
      <c r="H49" s="127"/>
      <c r="I49" s="78" t="s">
        <v>96</v>
      </c>
      <c r="J49" s="79" t="s">
        <v>65</v>
      </c>
      <c r="K49" s="71" t="s">
        <v>66</v>
      </c>
      <c r="L49" s="82" t="s">
        <v>171</v>
      </c>
      <c r="M49" s="79"/>
      <c r="N49" s="82" t="s">
        <v>137</v>
      </c>
      <c r="O49" s="82" t="s">
        <v>186</v>
      </c>
      <c r="P49" s="79">
        <v>4</v>
      </c>
      <c r="Q49" s="81">
        <v>5333</v>
      </c>
      <c r="R49" s="81">
        <v>3025</v>
      </c>
      <c r="S49" s="31"/>
      <c r="T49" s="24">
        <f t="shared" si="10"/>
        <v>8358</v>
      </c>
      <c r="U49" s="10">
        <v>1</v>
      </c>
      <c r="V49" s="3" t="s">
        <v>198</v>
      </c>
      <c r="W49" s="4">
        <f t="shared" si="11"/>
        <v>0</v>
      </c>
      <c r="X49" s="5">
        <f t="shared" si="21"/>
        <v>0</v>
      </c>
      <c r="Y49" s="6"/>
      <c r="Z49" s="5">
        <f t="shared" si="22"/>
        <v>0</v>
      </c>
      <c r="AA49" s="28"/>
      <c r="AB49" s="5">
        <f t="shared" si="19"/>
        <v>0</v>
      </c>
      <c r="AC49" s="6"/>
      <c r="AD49" s="5">
        <f>AC49*V49*P49</f>
        <v>0</v>
      </c>
      <c r="AE49" s="6">
        <v>0</v>
      </c>
      <c r="AF49" s="5">
        <f t="shared" si="23"/>
        <v>0</v>
      </c>
      <c r="AG49" s="5"/>
      <c r="AH49" s="5">
        <f t="shared" si="24"/>
        <v>0</v>
      </c>
      <c r="AI49" s="6"/>
      <c r="AJ49" s="5">
        <f t="shared" si="25"/>
        <v>0</v>
      </c>
      <c r="AK49" s="6"/>
      <c r="AL49" s="5">
        <f t="shared" si="26"/>
        <v>0</v>
      </c>
      <c r="AM49" s="6"/>
      <c r="AN49" s="5">
        <f t="shared" si="27"/>
        <v>0</v>
      </c>
      <c r="AO49" s="5">
        <f t="shared" si="12"/>
        <v>0</v>
      </c>
      <c r="AP49" s="5">
        <f t="shared" si="28"/>
        <v>0</v>
      </c>
      <c r="AQ49" s="8">
        <f t="shared" si="13"/>
        <v>0</v>
      </c>
      <c r="AR49" s="9">
        <f t="shared" si="14"/>
        <v>0</v>
      </c>
      <c r="AS49" s="58">
        <f t="shared" si="15"/>
        <v>0</v>
      </c>
    </row>
    <row r="50" spans="1:45" s="2" customFormat="1" ht="10.5" customHeight="1">
      <c r="A50" s="57">
        <f t="shared" si="16"/>
        <v>42</v>
      </c>
      <c r="B50" s="127"/>
      <c r="C50" s="130"/>
      <c r="D50" s="130"/>
      <c r="E50" s="130"/>
      <c r="F50" s="130"/>
      <c r="G50" s="133"/>
      <c r="H50" s="127"/>
      <c r="I50" s="78" t="s">
        <v>96</v>
      </c>
      <c r="J50" s="79" t="s">
        <v>65</v>
      </c>
      <c r="K50" s="71" t="s">
        <v>66</v>
      </c>
      <c r="L50" s="82" t="s">
        <v>154</v>
      </c>
      <c r="M50" s="79"/>
      <c r="N50" s="82" t="s">
        <v>138</v>
      </c>
      <c r="O50" s="82" t="s">
        <v>186</v>
      </c>
      <c r="P50" s="79">
        <v>2</v>
      </c>
      <c r="Q50" s="81">
        <v>1998</v>
      </c>
      <c r="R50" s="81">
        <v>1170</v>
      </c>
      <c r="S50" s="31"/>
      <c r="T50" s="24">
        <f t="shared" si="10"/>
        <v>3168</v>
      </c>
      <c r="U50" s="10">
        <v>1</v>
      </c>
      <c r="V50" s="3" t="s">
        <v>198</v>
      </c>
      <c r="W50" s="4">
        <f t="shared" si="11"/>
        <v>0</v>
      </c>
      <c r="X50" s="5">
        <f t="shared" si="21"/>
        <v>0</v>
      </c>
      <c r="Y50" s="6"/>
      <c r="Z50" s="5">
        <f t="shared" si="22"/>
        <v>0</v>
      </c>
      <c r="AA50" s="28"/>
      <c r="AB50" s="5">
        <f t="shared" si="19"/>
        <v>0</v>
      </c>
      <c r="AC50" s="6"/>
      <c r="AD50" s="5">
        <f>AC50*V50</f>
        <v>0</v>
      </c>
      <c r="AE50" s="6">
        <v>0</v>
      </c>
      <c r="AF50" s="5">
        <f t="shared" si="23"/>
        <v>0</v>
      </c>
      <c r="AG50" s="5"/>
      <c r="AH50" s="5">
        <f t="shared" si="24"/>
        <v>0</v>
      </c>
      <c r="AI50" s="6"/>
      <c r="AJ50" s="5">
        <f t="shared" si="25"/>
        <v>0</v>
      </c>
      <c r="AK50" s="6"/>
      <c r="AL50" s="5">
        <f t="shared" si="26"/>
        <v>0</v>
      </c>
      <c r="AM50" s="6"/>
      <c r="AN50" s="5">
        <f t="shared" si="27"/>
        <v>0</v>
      </c>
      <c r="AO50" s="5">
        <f t="shared" si="12"/>
        <v>0</v>
      </c>
      <c r="AP50" s="5">
        <f t="shared" si="28"/>
        <v>0</v>
      </c>
      <c r="AQ50" s="8">
        <f t="shared" si="13"/>
        <v>0</v>
      </c>
      <c r="AR50" s="9">
        <f t="shared" si="14"/>
        <v>0</v>
      </c>
      <c r="AS50" s="58">
        <f t="shared" si="15"/>
        <v>0</v>
      </c>
    </row>
    <row r="51" spans="1:45" s="2" customFormat="1" ht="10.5" customHeight="1">
      <c r="A51" s="57">
        <f t="shared" si="16"/>
        <v>43</v>
      </c>
      <c r="B51" s="127"/>
      <c r="C51" s="130"/>
      <c r="D51" s="130"/>
      <c r="E51" s="130"/>
      <c r="F51" s="130"/>
      <c r="G51" s="133"/>
      <c r="H51" s="127"/>
      <c r="I51" s="78" t="s">
        <v>96</v>
      </c>
      <c r="J51" s="79" t="s">
        <v>65</v>
      </c>
      <c r="K51" s="71" t="s">
        <v>66</v>
      </c>
      <c r="L51" s="83" t="s">
        <v>172</v>
      </c>
      <c r="M51" s="79"/>
      <c r="N51" s="82" t="s">
        <v>139</v>
      </c>
      <c r="O51" s="82" t="s">
        <v>186</v>
      </c>
      <c r="P51" s="79">
        <v>2</v>
      </c>
      <c r="Q51" s="81">
        <v>330</v>
      </c>
      <c r="R51" s="81">
        <v>341</v>
      </c>
      <c r="S51" s="31"/>
      <c r="T51" s="24">
        <f t="shared" si="10"/>
        <v>671</v>
      </c>
      <c r="U51" s="10">
        <v>1</v>
      </c>
      <c r="V51" s="3" t="s">
        <v>198</v>
      </c>
      <c r="W51" s="4">
        <f t="shared" si="11"/>
        <v>0</v>
      </c>
      <c r="X51" s="5">
        <f t="shared" si="21"/>
        <v>0</v>
      </c>
      <c r="Y51" s="28"/>
      <c r="Z51" s="5">
        <f t="shared" si="22"/>
        <v>0</v>
      </c>
      <c r="AA51" s="28"/>
      <c r="AB51" s="5">
        <f t="shared" si="19"/>
        <v>0</v>
      </c>
      <c r="AC51" s="7"/>
      <c r="AD51" s="5">
        <f t="shared" ref="AD51:AD59" si="29">AC51*V51*P51</f>
        <v>0</v>
      </c>
      <c r="AE51" s="6">
        <v>0</v>
      </c>
      <c r="AF51" s="5">
        <f t="shared" si="23"/>
        <v>0</v>
      </c>
      <c r="AG51" s="5"/>
      <c r="AH51" s="5">
        <f t="shared" si="24"/>
        <v>0</v>
      </c>
      <c r="AI51" s="6"/>
      <c r="AJ51" s="5">
        <f t="shared" si="25"/>
        <v>0</v>
      </c>
      <c r="AK51" s="7"/>
      <c r="AL51" s="5">
        <f t="shared" si="26"/>
        <v>0</v>
      </c>
      <c r="AM51" s="7"/>
      <c r="AN51" s="5">
        <f t="shared" si="27"/>
        <v>0</v>
      </c>
      <c r="AO51" s="5">
        <f t="shared" si="12"/>
        <v>0</v>
      </c>
      <c r="AP51" s="5">
        <f t="shared" si="28"/>
        <v>0</v>
      </c>
      <c r="AQ51" s="8">
        <f t="shared" si="13"/>
        <v>0</v>
      </c>
      <c r="AR51" s="9">
        <f t="shared" si="14"/>
        <v>0</v>
      </c>
      <c r="AS51" s="58">
        <f t="shared" si="15"/>
        <v>0</v>
      </c>
    </row>
    <row r="52" spans="1:45" s="27" customFormat="1" ht="10.5" customHeight="1">
      <c r="A52" s="57">
        <f t="shared" si="16"/>
        <v>44</v>
      </c>
      <c r="B52" s="127"/>
      <c r="C52" s="130"/>
      <c r="D52" s="130"/>
      <c r="E52" s="130"/>
      <c r="F52" s="130"/>
      <c r="G52" s="133"/>
      <c r="H52" s="127"/>
      <c r="I52" s="78" t="s">
        <v>96</v>
      </c>
      <c r="J52" s="79" t="s">
        <v>65</v>
      </c>
      <c r="K52" s="71" t="s">
        <v>66</v>
      </c>
      <c r="L52" s="82" t="s">
        <v>159</v>
      </c>
      <c r="M52" s="79"/>
      <c r="N52" s="82" t="s">
        <v>140</v>
      </c>
      <c r="O52" s="82" t="s">
        <v>186</v>
      </c>
      <c r="P52" s="79">
        <v>4</v>
      </c>
      <c r="Q52" s="81">
        <v>1284</v>
      </c>
      <c r="R52" s="81">
        <v>1212</v>
      </c>
      <c r="S52" s="31"/>
      <c r="T52" s="24">
        <f t="shared" si="10"/>
        <v>2496</v>
      </c>
      <c r="U52" s="10">
        <v>1</v>
      </c>
      <c r="V52" s="3" t="s">
        <v>198</v>
      </c>
      <c r="W52" s="4">
        <f t="shared" si="11"/>
        <v>0</v>
      </c>
      <c r="X52" s="5">
        <f t="shared" si="21"/>
        <v>0</v>
      </c>
      <c r="Y52" s="6"/>
      <c r="Z52" s="5">
        <f t="shared" si="22"/>
        <v>0</v>
      </c>
      <c r="AA52" s="28"/>
      <c r="AB52" s="5">
        <f t="shared" si="19"/>
        <v>0</v>
      </c>
      <c r="AC52" s="6"/>
      <c r="AD52" s="5">
        <f t="shared" si="29"/>
        <v>0</v>
      </c>
      <c r="AE52" s="6">
        <v>0</v>
      </c>
      <c r="AF52" s="5">
        <f t="shared" si="23"/>
        <v>0</v>
      </c>
      <c r="AG52" s="5"/>
      <c r="AH52" s="5">
        <f t="shared" si="24"/>
        <v>0</v>
      </c>
      <c r="AI52" s="6"/>
      <c r="AJ52" s="5">
        <f t="shared" si="25"/>
        <v>0</v>
      </c>
      <c r="AK52" s="6"/>
      <c r="AL52" s="5">
        <f t="shared" si="26"/>
        <v>0</v>
      </c>
      <c r="AM52" s="6"/>
      <c r="AN52" s="5">
        <f t="shared" si="27"/>
        <v>0</v>
      </c>
      <c r="AO52" s="5">
        <f t="shared" si="12"/>
        <v>0</v>
      </c>
      <c r="AP52" s="5">
        <f t="shared" si="28"/>
        <v>0</v>
      </c>
      <c r="AQ52" s="8">
        <f t="shared" si="13"/>
        <v>0</v>
      </c>
      <c r="AR52" s="9">
        <f t="shared" si="14"/>
        <v>0</v>
      </c>
      <c r="AS52" s="58">
        <f t="shared" si="15"/>
        <v>0</v>
      </c>
    </row>
    <row r="53" spans="1:45" s="27" customFormat="1" ht="10.5" customHeight="1">
      <c r="A53" s="57">
        <f t="shared" si="16"/>
        <v>45</v>
      </c>
      <c r="B53" s="127"/>
      <c r="C53" s="130"/>
      <c r="D53" s="130"/>
      <c r="E53" s="130"/>
      <c r="F53" s="130"/>
      <c r="G53" s="133"/>
      <c r="H53" s="127"/>
      <c r="I53" s="78" t="s">
        <v>96</v>
      </c>
      <c r="J53" s="79" t="s">
        <v>65</v>
      </c>
      <c r="K53" s="71" t="s">
        <v>66</v>
      </c>
      <c r="L53" s="82" t="s">
        <v>173</v>
      </c>
      <c r="M53" s="79"/>
      <c r="N53" s="82" t="s">
        <v>141</v>
      </c>
      <c r="O53" s="82" t="s">
        <v>186</v>
      </c>
      <c r="P53" s="79">
        <v>4</v>
      </c>
      <c r="Q53" s="81">
        <v>607</v>
      </c>
      <c r="R53" s="81">
        <v>1137</v>
      </c>
      <c r="S53" s="31"/>
      <c r="T53" s="24">
        <f t="shared" si="10"/>
        <v>1744</v>
      </c>
      <c r="U53" s="10">
        <v>1</v>
      </c>
      <c r="V53" s="3" t="s">
        <v>198</v>
      </c>
      <c r="W53" s="4">
        <f t="shared" si="11"/>
        <v>0</v>
      </c>
      <c r="X53" s="5">
        <f t="shared" si="21"/>
        <v>0</v>
      </c>
      <c r="Y53" s="6"/>
      <c r="Z53" s="5">
        <f t="shared" si="22"/>
        <v>0</v>
      </c>
      <c r="AA53" s="28"/>
      <c r="AB53" s="5">
        <f t="shared" si="19"/>
        <v>0</v>
      </c>
      <c r="AC53" s="6"/>
      <c r="AD53" s="5">
        <f t="shared" si="29"/>
        <v>0</v>
      </c>
      <c r="AE53" s="6">
        <v>0</v>
      </c>
      <c r="AF53" s="5">
        <f t="shared" si="23"/>
        <v>0</v>
      </c>
      <c r="AG53" s="5"/>
      <c r="AH53" s="5">
        <f t="shared" si="24"/>
        <v>0</v>
      </c>
      <c r="AI53" s="6"/>
      <c r="AJ53" s="5">
        <f t="shared" si="25"/>
        <v>0</v>
      </c>
      <c r="AK53" s="6"/>
      <c r="AL53" s="5">
        <f t="shared" si="26"/>
        <v>0</v>
      </c>
      <c r="AM53" s="6"/>
      <c r="AN53" s="5">
        <f t="shared" si="27"/>
        <v>0</v>
      </c>
      <c r="AO53" s="5">
        <f t="shared" si="12"/>
        <v>0</v>
      </c>
      <c r="AP53" s="5">
        <f t="shared" si="28"/>
        <v>0</v>
      </c>
      <c r="AQ53" s="8">
        <f t="shared" si="13"/>
        <v>0</v>
      </c>
      <c r="AR53" s="9">
        <f t="shared" si="14"/>
        <v>0</v>
      </c>
      <c r="AS53" s="58">
        <f t="shared" si="15"/>
        <v>0</v>
      </c>
    </row>
    <row r="54" spans="1:45" s="27" customFormat="1" ht="10.5" customHeight="1">
      <c r="A54" s="57">
        <f t="shared" si="16"/>
        <v>46</v>
      </c>
      <c r="B54" s="127"/>
      <c r="C54" s="130"/>
      <c r="D54" s="130"/>
      <c r="E54" s="130"/>
      <c r="F54" s="130"/>
      <c r="G54" s="133"/>
      <c r="H54" s="127"/>
      <c r="I54" s="78" t="s">
        <v>96</v>
      </c>
      <c r="J54" s="79" t="s">
        <v>65</v>
      </c>
      <c r="K54" s="71" t="s">
        <v>66</v>
      </c>
      <c r="L54" s="82" t="s">
        <v>174</v>
      </c>
      <c r="M54" s="79"/>
      <c r="N54" s="82" t="s">
        <v>142</v>
      </c>
      <c r="O54" s="82" t="s">
        <v>186</v>
      </c>
      <c r="P54" s="79">
        <v>4</v>
      </c>
      <c r="Q54" s="81">
        <v>2081</v>
      </c>
      <c r="R54" s="81">
        <v>1016</v>
      </c>
      <c r="S54" s="31"/>
      <c r="T54" s="24">
        <f t="shared" si="10"/>
        <v>3097</v>
      </c>
      <c r="U54" s="10">
        <v>1</v>
      </c>
      <c r="V54" s="3" t="s">
        <v>198</v>
      </c>
      <c r="W54" s="4">
        <f t="shared" si="11"/>
        <v>0</v>
      </c>
      <c r="X54" s="5">
        <f t="shared" si="21"/>
        <v>0</v>
      </c>
      <c r="Y54" s="6"/>
      <c r="Z54" s="5">
        <f t="shared" si="22"/>
        <v>0</v>
      </c>
      <c r="AA54" s="28"/>
      <c r="AB54" s="5">
        <f t="shared" si="19"/>
        <v>0</v>
      </c>
      <c r="AC54" s="6"/>
      <c r="AD54" s="5">
        <f t="shared" si="29"/>
        <v>0</v>
      </c>
      <c r="AE54" s="6">
        <v>0</v>
      </c>
      <c r="AF54" s="5">
        <f t="shared" si="23"/>
        <v>0</v>
      </c>
      <c r="AG54" s="5"/>
      <c r="AH54" s="5">
        <f t="shared" si="24"/>
        <v>0</v>
      </c>
      <c r="AI54" s="6"/>
      <c r="AJ54" s="5">
        <f t="shared" si="25"/>
        <v>0</v>
      </c>
      <c r="AK54" s="6"/>
      <c r="AL54" s="5">
        <f t="shared" si="26"/>
        <v>0</v>
      </c>
      <c r="AM54" s="6"/>
      <c r="AN54" s="5">
        <f t="shared" si="27"/>
        <v>0</v>
      </c>
      <c r="AO54" s="5">
        <f t="shared" si="12"/>
        <v>0</v>
      </c>
      <c r="AP54" s="5">
        <f t="shared" si="28"/>
        <v>0</v>
      </c>
      <c r="AQ54" s="8">
        <f t="shared" si="13"/>
        <v>0</v>
      </c>
      <c r="AR54" s="9">
        <f t="shared" si="14"/>
        <v>0</v>
      </c>
      <c r="AS54" s="58">
        <f t="shared" si="15"/>
        <v>0</v>
      </c>
    </row>
    <row r="55" spans="1:45" s="27" customFormat="1" ht="10.5" customHeight="1">
      <c r="A55" s="57">
        <f t="shared" si="16"/>
        <v>47</v>
      </c>
      <c r="B55" s="127"/>
      <c r="C55" s="130"/>
      <c r="D55" s="130"/>
      <c r="E55" s="130"/>
      <c r="F55" s="130"/>
      <c r="G55" s="133"/>
      <c r="H55" s="127"/>
      <c r="I55" s="78" t="s">
        <v>96</v>
      </c>
      <c r="J55" s="79" t="s">
        <v>65</v>
      </c>
      <c r="K55" s="71" t="s">
        <v>66</v>
      </c>
      <c r="L55" s="82" t="s">
        <v>159</v>
      </c>
      <c r="M55" s="79"/>
      <c r="N55" s="82" t="s">
        <v>143</v>
      </c>
      <c r="O55" s="82" t="s">
        <v>186</v>
      </c>
      <c r="P55" s="79">
        <v>2.2999999999999998</v>
      </c>
      <c r="Q55" s="81">
        <v>517</v>
      </c>
      <c r="R55" s="81">
        <v>572</v>
      </c>
      <c r="S55" s="31"/>
      <c r="T55" s="24">
        <f t="shared" si="10"/>
        <v>1089</v>
      </c>
      <c r="U55" s="10">
        <v>1</v>
      </c>
      <c r="V55" s="3" t="s">
        <v>198</v>
      </c>
      <c r="W55" s="4">
        <f t="shared" si="11"/>
        <v>0</v>
      </c>
      <c r="X55" s="5">
        <f t="shared" si="21"/>
        <v>0</v>
      </c>
      <c r="Y55" s="6"/>
      <c r="Z55" s="5">
        <f t="shared" si="22"/>
        <v>0</v>
      </c>
      <c r="AA55" s="28"/>
      <c r="AB55" s="5">
        <f t="shared" si="19"/>
        <v>0</v>
      </c>
      <c r="AC55" s="6"/>
      <c r="AD55" s="5">
        <f t="shared" si="29"/>
        <v>0</v>
      </c>
      <c r="AE55" s="6">
        <v>0</v>
      </c>
      <c r="AF55" s="5">
        <f t="shared" si="23"/>
        <v>0</v>
      </c>
      <c r="AG55" s="5"/>
      <c r="AH55" s="5">
        <f t="shared" si="24"/>
        <v>0</v>
      </c>
      <c r="AI55" s="6"/>
      <c r="AJ55" s="5">
        <f t="shared" si="25"/>
        <v>0</v>
      </c>
      <c r="AK55" s="6"/>
      <c r="AL55" s="5">
        <f t="shared" si="26"/>
        <v>0</v>
      </c>
      <c r="AM55" s="6"/>
      <c r="AN55" s="5">
        <f t="shared" si="27"/>
        <v>0</v>
      </c>
      <c r="AO55" s="5">
        <f t="shared" si="12"/>
        <v>0</v>
      </c>
      <c r="AP55" s="5">
        <f t="shared" si="28"/>
        <v>0</v>
      </c>
      <c r="AQ55" s="8">
        <f t="shared" si="13"/>
        <v>0</v>
      </c>
      <c r="AR55" s="9">
        <f t="shared" si="14"/>
        <v>0</v>
      </c>
      <c r="AS55" s="58">
        <f t="shared" si="15"/>
        <v>0</v>
      </c>
    </row>
    <row r="56" spans="1:45" s="27" customFormat="1" ht="10.5" customHeight="1">
      <c r="A56" s="57">
        <f t="shared" si="16"/>
        <v>48</v>
      </c>
      <c r="B56" s="127"/>
      <c r="C56" s="130"/>
      <c r="D56" s="130"/>
      <c r="E56" s="130"/>
      <c r="F56" s="130"/>
      <c r="G56" s="133"/>
      <c r="H56" s="127"/>
      <c r="I56" s="78" t="s">
        <v>96</v>
      </c>
      <c r="J56" s="79" t="s">
        <v>65</v>
      </c>
      <c r="K56" s="71" t="s">
        <v>66</v>
      </c>
      <c r="L56" s="82" t="s">
        <v>175</v>
      </c>
      <c r="M56" s="79"/>
      <c r="N56" s="82" t="s">
        <v>144</v>
      </c>
      <c r="O56" s="82" t="s">
        <v>186</v>
      </c>
      <c r="P56" s="79">
        <v>1</v>
      </c>
      <c r="Q56" s="81">
        <v>537</v>
      </c>
      <c r="R56" s="81">
        <v>444</v>
      </c>
      <c r="S56" s="31"/>
      <c r="T56" s="24">
        <f t="shared" si="10"/>
        <v>981</v>
      </c>
      <c r="U56" s="10">
        <v>1</v>
      </c>
      <c r="V56" s="3" t="s">
        <v>198</v>
      </c>
      <c r="W56" s="4">
        <f t="shared" si="11"/>
        <v>0</v>
      </c>
      <c r="X56" s="5">
        <f t="shared" si="21"/>
        <v>0</v>
      </c>
      <c r="Y56" s="6"/>
      <c r="Z56" s="5">
        <f t="shared" si="22"/>
        <v>0</v>
      </c>
      <c r="AA56" s="28"/>
      <c r="AB56" s="5">
        <f t="shared" si="19"/>
        <v>0</v>
      </c>
      <c r="AC56" s="6"/>
      <c r="AD56" s="5">
        <f t="shared" si="29"/>
        <v>0</v>
      </c>
      <c r="AE56" s="6">
        <v>0</v>
      </c>
      <c r="AF56" s="5">
        <f t="shared" si="23"/>
        <v>0</v>
      </c>
      <c r="AG56" s="5"/>
      <c r="AH56" s="5">
        <f t="shared" si="24"/>
        <v>0</v>
      </c>
      <c r="AI56" s="6"/>
      <c r="AJ56" s="5">
        <f t="shared" si="25"/>
        <v>0</v>
      </c>
      <c r="AK56" s="6"/>
      <c r="AL56" s="5">
        <f t="shared" si="26"/>
        <v>0</v>
      </c>
      <c r="AM56" s="6"/>
      <c r="AN56" s="5">
        <f t="shared" si="27"/>
        <v>0</v>
      </c>
      <c r="AO56" s="5">
        <f t="shared" si="12"/>
        <v>0</v>
      </c>
      <c r="AP56" s="5">
        <f t="shared" si="28"/>
        <v>0</v>
      </c>
      <c r="AQ56" s="8">
        <f t="shared" si="13"/>
        <v>0</v>
      </c>
      <c r="AR56" s="9">
        <f t="shared" si="14"/>
        <v>0</v>
      </c>
      <c r="AS56" s="58">
        <f t="shared" si="15"/>
        <v>0</v>
      </c>
    </row>
    <row r="57" spans="1:45" s="27" customFormat="1" ht="10.5" customHeight="1">
      <c r="A57" s="57">
        <f t="shared" si="16"/>
        <v>49</v>
      </c>
      <c r="B57" s="127"/>
      <c r="C57" s="130"/>
      <c r="D57" s="130"/>
      <c r="E57" s="130"/>
      <c r="F57" s="130"/>
      <c r="G57" s="133"/>
      <c r="H57" s="127"/>
      <c r="I57" s="78" t="s">
        <v>96</v>
      </c>
      <c r="J57" s="79" t="s">
        <v>65</v>
      </c>
      <c r="K57" s="71" t="s">
        <v>66</v>
      </c>
      <c r="L57" s="82" t="s">
        <v>159</v>
      </c>
      <c r="M57" s="79"/>
      <c r="N57" s="82" t="s">
        <v>145</v>
      </c>
      <c r="O57" s="82" t="s">
        <v>186</v>
      </c>
      <c r="P57" s="79">
        <v>2.2999999999999998</v>
      </c>
      <c r="Q57" s="81">
        <v>1044</v>
      </c>
      <c r="R57" s="81">
        <v>1266</v>
      </c>
      <c r="S57" s="31"/>
      <c r="T57" s="24">
        <f t="shared" si="10"/>
        <v>2310</v>
      </c>
      <c r="U57" s="10">
        <v>1</v>
      </c>
      <c r="V57" s="3" t="s">
        <v>198</v>
      </c>
      <c r="W57" s="4">
        <f t="shared" si="11"/>
        <v>0</v>
      </c>
      <c r="X57" s="5">
        <f t="shared" si="21"/>
        <v>0</v>
      </c>
      <c r="Y57" s="6"/>
      <c r="Z57" s="5">
        <f t="shared" si="22"/>
        <v>0</v>
      </c>
      <c r="AA57" s="28"/>
      <c r="AB57" s="5">
        <f t="shared" si="19"/>
        <v>0</v>
      </c>
      <c r="AC57" s="6"/>
      <c r="AD57" s="5">
        <f t="shared" si="29"/>
        <v>0</v>
      </c>
      <c r="AE57" s="6">
        <v>0</v>
      </c>
      <c r="AF57" s="5">
        <f t="shared" si="23"/>
        <v>0</v>
      </c>
      <c r="AG57" s="5"/>
      <c r="AH57" s="5">
        <f t="shared" si="24"/>
        <v>0</v>
      </c>
      <c r="AI57" s="6"/>
      <c r="AJ57" s="5">
        <f t="shared" si="25"/>
        <v>0</v>
      </c>
      <c r="AK57" s="6"/>
      <c r="AL57" s="5">
        <f t="shared" si="26"/>
        <v>0</v>
      </c>
      <c r="AM57" s="6"/>
      <c r="AN57" s="5">
        <f t="shared" si="27"/>
        <v>0</v>
      </c>
      <c r="AO57" s="5">
        <f t="shared" si="12"/>
        <v>0</v>
      </c>
      <c r="AP57" s="5">
        <f t="shared" si="28"/>
        <v>0</v>
      </c>
      <c r="AQ57" s="8">
        <f t="shared" si="13"/>
        <v>0</v>
      </c>
      <c r="AR57" s="9">
        <f t="shared" si="14"/>
        <v>0</v>
      </c>
      <c r="AS57" s="58">
        <f t="shared" si="15"/>
        <v>0</v>
      </c>
    </row>
    <row r="58" spans="1:45" s="27" customFormat="1" ht="10.5" customHeight="1">
      <c r="A58" s="57">
        <f t="shared" si="16"/>
        <v>50</v>
      </c>
      <c r="B58" s="127"/>
      <c r="C58" s="130"/>
      <c r="D58" s="130"/>
      <c r="E58" s="130"/>
      <c r="F58" s="130"/>
      <c r="G58" s="133"/>
      <c r="H58" s="127"/>
      <c r="I58" s="78" t="s">
        <v>96</v>
      </c>
      <c r="J58" s="79" t="s">
        <v>65</v>
      </c>
      <c r="K58" s="71" t="s">
        <v>66</v>
      </c>
      <c r="L58" s="82" t="s">
        <v>159</v>
      </c>
      <c r="M58" s="79"/>
      <c r="N58" s="82" t="s">
        <v>146</v>
      </c>
      <c r="O58" s="82" t="s">
        <v>186</v>
      </c>
      <c r="P58" s="79">
        <v>2.2999999999999998</v>
      </c>
      <c r="Q58" s="81">
        <v>894</v>
      </c>
      <c r="R58" s="81">
        <v>876</v>
      </c>
      <c r="S58" s="31"/>
      <c r="T58" s="24">
        <f t="shared" si="10"/>
        <v>1770</v>
      </c>
      <c r="U58" s="10">
        <v>1</v>
      </c>
      <c r="V58" s="3" t="s">
        <v>198</v>
      </c>
      <c r="W58" s="4">
        <f t="shared" si="11"/>
        <v>0</v>
      </c>
      <c r="X58" s="5">
        <f t="shared" si="21"/>
        <v>0</v>
      </c>
      <c r="Y58" s="6"/>
      <c r="Z58" s="5">
        <f t="shared" si="22"/>
        <v>0</v>
      </c>
      <c r="AA58" s="28"/>
      <c r="AB58" s="5">
        <f t="shared" si="19"/>
        <v>0</v>
      </c>
      <c r="AC58" s="6"/>
      <c r="AD58" s="5">
        <f t="shared" si="29"/>
        <v>0</v>
      </c>
      <c r="AE58" s="6">
        <v>0</v>
      </c>
      <c r="AF58" s="5">
        <f t="shared" si="23"/>
        <v>0</v>
      </c>
      <c r="AG58" s="5"/>
      <c r="AH58" s="5">
        <f t="shared" si="24"/>
        <v>0</v>
      </c>
      <c r="AI58" s="6"/>
      <c r="AJ58" s="5">
        <f t="shared" si="25"/>
        <v>0</v>
      </c>
      <c r="AK58" s="6"/>
      <c r="AL58" s="5">
        <f t="shared" si="26"/>
        <v>0</v>
      </c>
      <c r="AM58" s="6"/>
      <c r="AN58" s="5">
        <f t="shared" si="27"/>
        <v>0</v>
      </c>
      <c r="AO58" s="5">
        <f t="shared" si="12"/>
        <v>0</v>
      </c>
      <c r="AP58" s="5">
        <f t="shared" si="28"/>
        <v>0</v>
      </c>
      <c r="AQ58" s="8">
        <f t="shared" si="13"/>
        <v>0</v>
      </c>
      <c r="AR58" s="9">
        <f t="shared" si="14"/>
        <v>0</v>
      </c>
      <c r="AS58" s="58">
        <f t="shared" si="15"/>
        <v>0</v>
      </c>
    </row>
    <row r="59" spans="1:45" s="2" customFormat="1" ht="10.5" customHeight="1" thickBot="1">
      <c r="A59" s="59">
        <f t="shared" si="16"/>
        <v>51</v>
      </c>
      <c r="B59" s="128"/>
      <c r="C59" s="131"/>
      <c r="D59" s="131"/>
      <c r="E59" s="131"/>
      <c r="F59" s="131"/>
      <c r="G59" s="134"/>
      <c r="H59" s="128"/>
      <c r="I59" s="84" t="s">
        <v>96</v>
      </c>
      <c r="J59" s="85" t="s">
        <v>65</v>
      </c>
      <c r="K59" s="86" t="s">
        <v>66</v>
      </c>
      <c r="L59" s="87" t="s">
        <v>176</v>
      </c>
      <c r="M59" s="85"/>
      <c r="N59" s="87" t="s">
        <v>147</v>
      </c>
      <c r="O59" s="87" t="s">
        <v>186</v>
      </c>
      <c r="P59" s="85">
        <v>2</v>
      </c>
      <c r="Q59" s="88">
        <v>541</v>
      </c>
      <c r="R59" s="88">
        <v>487</v>
      </c>
      <c r="S59" s="60"/>
      <c r="T59" s="61">
        <f t="shared" si="10"/>
        <v>1028</v>
      </c>
      <c r="U59" s="62">
        <v>1</v>
      </c>
      <c r="V59" s="63" t="s">
        <v>198</v>
      </c>
      <c r="W59" s="64">
        <f t="shared" si="11"/>
        <v>0</v>
      </c>
      <c r="X59" s="65">
        <f t="shared" si="21"/>
        <v>0</v>
      </c>
      <c r="Y59" s="66"/>
      <c r="Z59" s="65">
        <f t="shared" si="22"/>
        <v>0</v>
      </c>
      <c r="AA59" s="67"/>
      <c r="AB59" s="65">
        <f t="shared" si="19"/>
        <v>0</v>
      </c>
      <c r="AC59" s="66"/>
      <c r="AD59" s="65">
        <f t="shared" si="29"/>
        <v>0</v>
      </c>
      <c r="AE59" s="66">
        <v>0</v>
      </c>
      <c r="AF59" s="65">
        <f t="shared" si="23"/>
        <v>0</v>
      </c>
      <c r="AG59" s="65"/>
      <c r="AH59" s="65">
        <f t="shared" si="24"/>
        <v>0</v>
      </c>
      <c r="AI59" s="66"/>
      <c r="AJ59" s="65">
        <f t="shared" si="25"/>
        <v>0</v>
      </c>
      <c r="AK59" s="66"/>
      <c r="AL59" s="65">
        <f t="shared" si="26"/>
        <v>0</v>
      </c>
      <c r="AM59" s="66"/>
      <c r="AN59" s="65">
        <f t="shared" si="27"/>
        <v>0</v>
      </c>
      <c r="AO59" s="65">
        <f t="shared" si="12"/>
        <v>0</v>
      </c>
      <c r="AP59" s="65">
        <f t="shared" si="28"/>
        <v>0</v>
      </c>
      <c r="AQ59" s="68">
        <f t="shared" si="13"/>
        <v>0</v>
      </c>
      <c r="AR59" s="69">
        <f t="shared" si="14"/>
        <v>0</v>
      </c>
      <c r="AS59" s="70">
        <f t="shared" si="15"/>
        <v>0</v>
      </c>
    </row>
    <row r="60" spans="1:45" s="2" customFormat="1">
      <c r="D60" s="23"/>
      <c r="E60" s="19"/>
      <c r="H60" s="19"/>
      <c r="J60" s="19"/>
      <c r="K60" s="23"/>
      <c r="N60" s="25"/>
      <c r="P60" s="19"/>
      <c r="Q60" s="2">
        <f>SUM(Q9:Q59)</f>
        <v>95823</v>
      </c>
      <c r="R60" s="2">
        <f>SUM(R9:R59)</f>
        <v>241986</v>
      </c>
      <c r="S60" s="13">
        <f>SUM(S9:S59)</f>
        <v>2479</v>
      </c>
      <c r="T60" s="2">
        <f>SUM(T9:T59)</f>
        <v>340288</v>
      </c>
      <c r="X60" s="30">
        <f>SUM(X9:X59)</f>
        <v>0</v>
      </c>
      <c r="AO60" s="30">
        <f>SUM(AO9:AO59)</f>
        <v>0</v>
      </c>
      <c r="AP60" s="30">
        <f>SUM(AP9:AP59)</f>
        <v>0</v>
      </c>
      <c r="AQ60" s="30">
        <f>SUM(AQ9:AQ59)</f>
        <v>0</v>
      </c>
      <c r="AR60" s="30">
        <f>SUM(AR9:AR59)</f>
        <v>0</v>
      </c>
      <c r="AS60" s="30">
        <f>SUM(AS9:AS59)</f>
        <v>0</v>
      </c>
    </row>
    <row r="61" spans="1:45" s="2" customFormat="1">
      <c r="D61" s="23"/>
      <c r="E61" s="19"/>
      <c r="H61" s="19"/>
      <c r="J61" s="19"/>
      <c r="K61" s="23"/>
      <c r="N61" s="25"/>
      <c r="P61" s="19"/>
      <c r="R61" s="2">
        <f>SUM(Q60:S60)/1000</f>
        <v>340.28800000000001</v>
      </c>
      <c r="AO61" s="30">
        <f>AO60+AP60</f>
        <v>0</v>
      </c>
    </row>
    <row r="62" spans="1:45" s="2" customFormat="1">
      <c r="D62" s="23"/>
      <c r="E62" s="19"/>
      <c r="H62" s="19"/>
      <c r="J62" s="19"/>
      <c r="K62" s="23"/>
      <c r="N62" s="25"/>
      <c r="P62" s="19"/>
    </row>
    <row r="63" spans="1:45" s="2" customFormat="1">
      <c r="D63" s="23"/>
      <c r="E63" s="19"/>
      <c r="H63" s="19"/>
      <c r="J63" s="19"/>
      <c r="K63" s="23"/>
      <c r="N63" s="25"/>
      <c r="P63" s="19"/>
    </row>
    <row r="64" spans="1:45" s="2" customFormat="1">
      <c r="D64" s="23"/>
      <c r="E64" s="19"/>
      <c r="H64" s="19"/>
      <c r="J64" s="19"/>
      <c r="K64" s="23"/>
      <c r="N64" s="25"/>
      <c r="P64" s="19"/>
    </row>
    <row r="65" spans="1:46" s="2" customFormat="1">
      <c r="D65" s="23"/>
      <c r="E65" s="19"/>
      <c r="H65" s="19"/>
      <c r="J65" s="19"/>
      <c r="K65" s="23"/>
      <c r="N65" s="25"/>
      <c r="P65" s="19"/>
    </row>
    <row r="66" spans="1:46" s="2" customFormat="1">
      <c r="D66" s="23"/>
      <c r="E66" s="19"/>
      <c r="H66" s="19"/>
      <c r="J66" s="19"/>
      <c r="K66" s="23"/>
      <c r="N66" s="25"/>
      <c r="P66" s="19"/>
    </row>
    <row r="67" spans="1:46" s="2" customFormat="1">
      <c r="D67" s="23"/>
      <c r="E67" s="19"/>
      <c r="H67" s="19"/>
      <c r="J67" s="19"/>
      <c r="K67" s="23"/>
      <c r="N67" s="25"/>
      <c r="P67" s="19"/>
    </row>
    <row r="68" spans="1:46" s="2" customFormat="1">
      <c r="D68" s="23"/>
      <c r="E68" s="19"/>
      <c r="H68" s="19"/>
      <c r="J68" s="19"/>
      <c r="K68" s="23"/>
      <c r="N68" s="25"/>
      <c r="P68" s="19"/>
    </row>
    <row r="69" spans="1:46" s="2" customFormat="1">
      <c r="D69" s="23"/>
      <c r="E69" s="19"/>
      <c r="H69" s="19"/>
      <c r="J69" s="19"/>
      <c r="K69" s="23"/>
      <c r="N69" s="25"/>
      <c r="P69" s="19"/>
    </row>
    <row r="70" spans="1:46" s="2" customFormat="1">
      <c r="D70" s="23"/>
      <c r="E70" s="19"/>
      <c r="H70" s="19"/>
      <c r="J70" s="19"/>
      <c r="K70" s="23"/>
      <c r="N70" s="25"/>
      <c r="P70" s="19"/>
    </row>
    <row r="71" spans="1:46" s="2" customFormat="1">
      <c r="D71" s="23"/>
      <c r="E71" s="19"/>
      <c r="H71" s="19"/>
      <c r="J71" s="19"/>
      <c r="K71" s="23"/>
      <c r="N71" s="25"/>
      <c r="P71" s="19"/>
    </row>
    <row r="72" spans="1:46" s="2" customFormat="1">
      <c r="D72" s="23"/>
      <c r="E72" s="19"/>
      <c r="H72" s="19"/>
      <c r="J72" s="19"/>
      <c r="K72" s="23"/>
      <c r="N72" s="25"/>
      <c r="P72" s="19"/>
    </row>
    <row r="73" spans="1:46" s="2" customFormat="1">
      <c r="D73" s="23"/>
      <c r="E73" s="19"/>
      <c r="H73" s="19"/>
      <c r="J73" s="19"/>
      <c r="K73" s="23"/>
      <c r="N73" s="25"/>
      <c r="P73" s="19"/>
    </row>
    <row r="74" spans="1:46">
      <c r="A74" s="2"/>
      <c r="B74" s="2"/>
      <c r="C74" s="2"/>
      <c r="D74" s="23"/>
      <c r="E74" s="19"/>
      <c r="F74" s="2"/>
      <c r="G74" s="2"/>
      <c r="H74" s="19"/>
      <c r="I74" s="2"/>
      <c r="J74" s="19"/>
      <c r="K74" s="23"/>
      <c r="L74" s="2"/>
      <c r="M74" s="2"/>
      <c r="N74" s="25"/>
      <c r="O74" s="2"/>
      <c r="P74" s="19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</row>
    <row r="75" spans="1:46">
      <c r="A75" s="2"/>
      <c r="B75" s="2"/>
      <c r="C75" s="2"/>
      <c r="D75" s="23"/>
      <c r="E75" s="19"/>
      <c r="F75" s="2"/>
      <c r="G75" s="2"/>
      <c r="H75" s="19"/>
      <c r="I75" s="2"/>
      <c r="J75" s="19"/>
      <c r="K75" s="23"/>
      <c r="L75" s="2"/>
      <c r="M75" s="2"/>
      <c r="N75" s="25"/>
      <c r="O75" s="2"/>
      <c r="P75" s="19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</row>
    <row r="76" spans="1:46">
      <c r="A76" s="2"/>
      <c r="B76" s="2"/>
      <c r="C76" s="2"/>
      <c r="D76" s="23"/>
      <c r="E76" s="19"/>
      <c r="F76" s="2"/>
      <c r="G76" s="2"/>
      <c r="H76" s="19"/>
      <c r="I76" s="2"/>
      <c r="J76" s="19"/>
      <c r="K76" s="23"/>
      <c r="L76" s="2"/>
      <c r="M76" s="2"/>
      <c r="N76" s="25"/>
      <c r="O76" s="2"/>
      <c r="P76" s="19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</row>
    <row r="77" spans="1:46">
      <c r="A77" s="2"/>
      <c r="B77" s="2"/>
      <c r="C77" s="2"/>
      <c r="D77" s="23"/>
      <c r="E77" s="19"/>
      <c r="F77" s="2"/>
      <c r="G77" s="2"/>
      <c r="H77" s="19"/>
      <c r="I77" s="2"/>
      <c r="J77" s="19"/>
      <c r="K77" s="23"/>
      <c r="L77" s="2"/>
      <c r="M77" s="2"/>
      <c r="N77" s="25"/>
      <c r="O77" s="2"/>
      <c r="P77" s="19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</row>
    <row r="78" spans="1:46">
      <c r="A78" s="2"/>
      <c r="B78" s="2"/>
      <c r="C78" s="2"/>
      <c r="D78" s="23"/>
      <c r="E78" s="19"/>
      <c r="F78" s="2"/>
      <c r="G78" s="2"/>
      <c r="H78" s="19"/>
      <c r="I78" s="2"/>
      <c r="J78" s="19"/>
      <c r="K78" s="23"/>
      <c r="L78" s="2"/>
      <c r="M78" s="2"/>
      <c r="N78" s="25"/>
      <c r="O78" s="2"/>
      <c r="P78" s="19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</row>
    <row r="79" spans="1:46">
      <c r="A79" s="2"/>
      <c r="B79" s="2"/>
      <c r="C79" s="2"/>
      <c r="D79" s="23"/>
      <c r="E79" s="19"/>
      <c r="F79" s="2"/>
      <c r="G79" s="2"/>
      <c r="H79" s="19"/>
      <c r="I79" s="2"/>
      <c r="J79" s="19"/>
      <c r="K79" s="23"/>
      <c r="L79" s="2"/>
      <c r="M79" s="2"/>
      <c r="N79" s="25"/>
      <c r="O79" s="2"/>
      <c r="P79" s="19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</row>
    <row r="80" spans="1:46">
      <c r="A80" s="2"/>
      <c r="B80" s="2"/>
      <c r="C80" s="2"/>
      <c r="D80" s="23"/>
      <c r="E80" s="19"/>
      <c r="F80" s="2"/>
      <c r="G80" s="2"/>
      <c r="H80" s="19"/>
      <c r="I80" s="2"/>
      <c r="J80" s="19"/>
      <c r="K80" s="23"/>
      <c r="L80" s="2"/>
      <c r="M80" s="2"/>
      <c r="N80" s="25"/>
      <c r="O80" s="2"/>
      <c r="P80" s="19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</row>
    <row r="81" spans="1:46">
      <c r="A81" s="2"/>
      <c r="B81" s="2"/>
      <c r="C81" s="2"/>
      <c r="D81" s="23"/>
      <c r="E81" s="19"/>
      <c r="F81" s="2"/>
      <c r="G81" s="2"/>
      <c r="H81" s="19"/>
      <c r="I81" s="2"/>
      <c r="J81" s="19"/>
      <c r="K81" s="23"/>
      <c r="L81" s="2"/>
      <c r="M81" s="2"/>
      <c r="N81" s="25"/>
      <c r="O81" s="2"/>
      <c r="P81" s="19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</row>
    <row r="82" spans="1:46">
      <c r="A82" s="2"/>
      <c r="B82" s="2"/>
      <c r="C82" s="2"/>
      <c r="D82" s="23"/>
      <c r="E82" s="19"/>
      <c r="F82" s="2"/>
      <c r="G82" s="2"/>
      <c r="H82" s="19"/>
      <c r="I82" s="2"/>
      <c r="J82" s="19"/>
      <c r="K82" s="23"/>
      <c r="L82" s="2"/>
      <c r="M82" s="2"/>
      <c r="N82" s="25"/>
      <c r="O82" s="2"/>
      <c r="P82" s="19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</row>
    <row r="83" spans="1:46">
      <c r="A83" s="2"/>
      <c r="B83" s="2"/>
      <c r="C83" s="2"/>
      <c r="D83" s="23"/>
      <c r="E83" s="19"/>
      <c r="F83" s="2"/>
      <c r="G83" s="2"/>
      <c r="H83" s="19"/>
      <c r="I83" s="2"/>
      <c r="J83" s="19"/>
      <c r="K83" s="23"/>
      <c r="L83" s="2"/>
      <c r="M83" s="2"/>
      <c r="N83" s="25"/>
      <c r="O83" s="2"/>
      <c r="P83" s="19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</row>
    <row r="84" spans="1:46">
      <c r="A84" s="2"/>
      <c r="B84" s="2"/>
      <c r="C84" s="2"/>
      <c r="D84" s="23"/>
      <c r="E84" s="19"/>
      <c r="F84" s="2"/>
      <c r="G84" s="2"/>
      <c r="H84" s="19"/>
      <c r="I84" s="2"/>
      <c r="J84" s="19"/>
      <c r="K84" s="23"/>
      <c r="L84" s="2"/>
      <c r="M84" s="2"/>
      <c r="N84" s="25"/>
      <c r="O84" s="2"/>
      <c r="P84" s="19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</row>
    <row r="85" spans="1:46">
      <c r="A85" s="2"/>
      <c r="B85" s="2"/>
      <c r="C85" s="2"/>
      <c r="D85" s="23"/>
      <c r="E85" s="19"/>
      <c r="F85" s="2"/>
      <c r="G85" s="2"/>
      <c r="H85" s="19"/>
      <c r="I85" s="2"/>
      <c r="J85" s="19"/>
      <c r="K85" s="23"/>
      <c r="L85" s="2"/>
      <c r="M85" s="2"/>
      <c r="N85" s="25"/>
      <c r="O85" s="2"/>
      <c r="P85" s="19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</row>
    <row r="86" spans="1:46">
      <c r="A86" s="2"/>
      <c r="B86" s="2"/>
      <c r="C86" s="2"/>
      <c r="D86" s="23"/>
      <c r="E86" s="19"/>
      <c r="F86" s="2"/>
      <c r="G86" s="2"/>
      <c r="H86" s="19"/>
      <c r="I86" s="2"/>
      <c r="J86" s="19"/>
      <c r="K86" s="23"/>
      <c r="L86" s="2"/>
      <c r="M86" s="2"/>
      <c r="N86" s="25"/>
      <c r="O86" s="2"/>
      <c r="P86" s="19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</row>
    <row r="87" spans="1:46">
      <c r="A87" s="2"/>
      <c r="B87" s="2"/>
      <c r="C87" s="2"/>
      <c r="D87" s="23"/>
      <c r="E87" s="19"/>
      <c r="F87" s="2"/>
      <c r="G87" s="2"/>
      <c r="H87" s="19"/>
      <c r="I87" s="2"/>
      <c r="J87" s="19"/>
      <c r="K87" s="23"/>
      <c r="L87" s="2"/>
      <c r="M87" s="2"/>
      <c r="N87" s="25"/>
      <c r="O87" s="2"/>
      <c r="P87" s="19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</row>
    <row r="88" spans="1:46">
      <c r="A88" s="2"/>
      <c r="B88" s="2"/>
      <c r="C88" s="2"/>
      <c r="D88" s="23"/>
      <c r="E88" s="19"/>
      <c r="F88" s="2"/>
      <c r="G88" s="2"/>
      <c r="H88" s="19"/>
      <c r="I88" s="2"/>
      <c r="J88" s="19"/>
      <c r="K88" s="23"/>
      <c r="L88" s="2"/>
      <c r="M88" s="2"/>
      <c r="N88" s="25"/>
      <c r="O88" s="2"/>
      <c r="P88" s="19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</row>
    <row r="89" spans="1:46">
      <c r="A89" s="2"/>
      <c r="B89" s="2"/>
      <c r="C89" s="2"/>
      <c r="D89" s="23"/>
      <c r="E89" s="19"/>
      <c r="F89" s="2"/>
      <c r="G89" s="2"/>
      <c r="H89" s="19"/>
      <c r="I89" s="2"/>
      <c r="J89" s="19"/>
      <c r="K89" s="23"/>
      <c r="L89" s="2"/>
      <c r="M89" s="2"/>
      <c r="N89" s="25"/>
      <c r="O89" s="2"/>
      <c r="P89" s="19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</row>
    <row r="90" spans="1:46">
      <c r="A90" s="2"/>
      <c r="B90" s="2"/>
      <c r="C90" s="2"/>
      <c r="D90" s="23"/>
      <c r="E90" s="19"/>
      <c r="F90" s="2"/>
      <c r="G90" s="2"/>
      <c r="H90" s="19"/>
      <c r="I90" s="2"/>
      <c r="J90" s="19"/>
      <c r="K90" s="23"/>
      <c r="L90" s="2"/>
      <c r="M90" s="2"/>
      <c r="N90" s="25"/>
      <c r="O90" s="2"/>
      <c r="P90" s="19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</row>
    <row r="91" spans="1:46">
      <c r="A91" s="2"/>
      <c r="B91" s="2"/>
      <c r="C91" s="2"/>
      <c r="D91" s="23"/>
      <c r="E91" s="19"/>
      <c r="F91" s="2"/>
      <c r="G91" s="2"/>
      <c r="H91" s="19"/>
      <c r="I91" s="2"/>
      <c r="J91" s="19"/>
      <c r="K91" s="23"/>
      <c r="L91" s="2"/>
      <c r="M91" s="2"/>
      <c r="N91" s="25"/>
      <c r="O91" s="2"/>
      <c r="P91" s="19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</row>
    <row r="92" spans="1:46">
      <c r="A92" s="2"/>
      <c r="B92" s="2"/>
      <c r="C92" s="2"/>
      <c r="D92" s="23"/>
      <c r="E92" s="19"/>
      <c r="F92" s="2"/>
      <c r="G92" s="2"/>
      <c r="H92" s="19"/>
      <c r="I92" s="2"/>
      <c r="J92" s="19"/>
      <c r="K92" s="23"/>
      <c r="L92" s="2"/>
      <c r="M92" s="2"/>
      <c r="N92" s="25"/>
      <c r="O92" s="2"/>
      <c r="P92" s="19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</row>
    <row r="93" spans="1:46">
      <c r="A93" s="2"/>
      <c r="B93" s="2"/>
      <c r="C93" s="2"/>
      <c r="D93" s="23"/>
      <c r="E93" s="19"/>
      <c r="F93" s="2"/>
      <c r="G93" s="2"/>
      <c r="H93" s="19"/>
      <c r="I93" s="2"/>
      <c r="J93" s="19"/>
      <c r="K93" s="23"/>
      <c r="L93" s="2"/>
      <c r="M93" s="2"/>
      <c r="N93" s="25"/>
      <c r="O93" s="2"/>
      <c r="P93" s="19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</row>
    <row r="94" spans="1:46">
      <c r="A94" s="2"/>
      <c r="B94" s="2"/>
      <c r="C94" s="2"/>
      <c r="D94" s="23"/>
      <c r="E94" s="19"/>
      <c r="F94" s="2"/>
      <c r="G94" s="2"/>
      <c r="H94" s="19"/>
      <c r="I94" s="2"/>
      <c r="J94" s="19"/>
      <c r="K94" s="23"/>
      <c r="L94" s="2"/>
      <c r="M94" s="2"/>
      <c r="N94" s="25"/>
      <c r="O94" s="2"/>
      <c r="P94" s="19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</row>
    <row r="95" spans="1:46">
      <c r="A95" s="2"/>
      <c r="B95" s="2"/>
      <c r="C95" s="2"/>
      <c r="D95" s="23"/>
      <c r="E95" s="19"/>
      <c r="F95" s="2"/>
      <c r="G95" s="2"/>
      <c r="H95" s="19"/>
      <c r="I95" s="2"/>
      <c r="J95" s="19"/>
      <c r="K95" s="23"/>
      <c r="L95" s="2"/>
      <c r="M95" s="2"/>
      <c r="N95" s="25"/>
      <c r="O95" s="2"/>
      <c r="P95" s="19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</row>
    <row r="96" spans="1:46">
      <c r="A96" s="2"/>
      <c r="B96" s="2"/>
      <c r="C96" s="2"/>
      <c r="D96" s="23"/>
      <c r="E96" s="19"/>
      <c r="F96" s="2"/>
      <c r="G96" s="2"/>
      <c r="H96" s="19"/>
      <c r="I96" s="2"/>
      <c r="J96" s="19"/>
      <c r="K96" s="23"/>
      <c r="L96" s="2"/>
      <c r="M96" s="2"/>
      <c r="N96" s="25"/>
      <c r="O96" s="2"/>
      <c r="P96" s="19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</row>
    <row r="97" spans="1:46">
      <c r="A97" s="2"/>
      <c r="B97" s="2"/>
      <c r="C97" s="2"/>
      <c r="D97" s="23"/>
      <c r="E97" s="19"/>
      <c r="F97" s="2"/>
      <c r="G97" s="2"/>
      <c r="H97" s="19"/>
      <c r="I97" s="2"/>
      <c r="J97" s="19"/>
      <c r="K97" s="23"/>
      <c r="L97" s="2"/>
      <c r="M97" s="2"/>
      <c r="N97" s="25"/>
      <c r="O97" s="2"/>
      <c r="P97" s="19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</row>
    <row r="98" spans="1:46">
      <c r="A98" s="2"/>
      <c r="B98" s="2"/>
      <c r="C98" s="2"/>
      <c r="D98" s="23"/>
      <c r="E98" s="19"/>
      <c r="F98" s="2"/>
      <c r="G98" s="2"/>
      <c r="H98" s="19"/>
      <c r="I98" s="2"/>
      <c r="J98" s="19"/>
      <c r="K98" s="23"/>
      <c r="L98" s="2"/>
      <c r="M98" s="2"/>
      <c r="N98" s="25"/>
      <c r="O98" s="2"/>
      <c r="P98" s="19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</row>
    <row r="99" spans="1:46">
      <c r="A99" s="2"/>
      <c r="B99" s="2"/>
      <c r="C99" s="2"/>
      <c r="D99" s="23"/>
      <c r="E99" s="19"/>
      <c r="F99" s="2"/>
      <c r="G99" s="2"/>
      <c r="H99" s="19"/>
      <c r="I99" s="2"/>
      <c r="J99" s="19"/>
      <c r="K99" s="23"/>
      <c r="L99" s="2"/>
      <c r="M99" s="2"/>
      <c r="N99" s="25"/>
      <c r="O99" s="2"/>
      <c r="P99" s="19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</row>
    <row r="100" spans="1:46">
      <c r="A100" s="2"/>
      <c r="B100" s="2"/>
      <c r="C100" s="2"/>
      <c r="D100" s="23"/>
      <c r="E100" s="19"/>
      <c r="F100" s="2"/>
      <c r="G100" s="2"/>
      <c r="H100" s="19"/>
      <c r="I100" s="2"/>
      <c r="J100" s="19"/>
      <c r="K100" s="23"/>
      <c r="L100" s="2"/>
      <c r="M100" s="2"/>
      <c r="N100" s="25"/>
      <c r="O100" s="2"/>
      <c r="P100" s="19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</row>
    <row r="101" spans="1:46">
      <c r="A101" s="2"/>
      <c r="B101" s="2"/>
      <c r="C101" s="2"/>
      <c r="D101" s="23"/>
      <c r="E101" s="19"/>
      <c r="F101" s="2"/>
      <c r="G101" s="2"/>
      <c r="H101" s="19"/>
      <c r="I101" s="2"/>
      <c r="J101" s="19"/>
      <c r="K101" s="23"/>
      <c r="L101" s="2"/>
      <c r="M101" s="2"/>
      <c r="N101" s="25"/>
      <c r="O101" s="2"/>
      <c r="P101" s="19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</row>
    <row r="102" spans="1:46">
      <c r="A102" s="2"/>
      <c r="B102" s="2"/>
      <c r="C102" s="2"/>
      <c r="D102" s="23"/>
      <c r="E102" s="19"/>
      <c r="F102" s="2"/>
      <c r="G102" s="2"/>
      <c r="H102" s="19"/>
      <c r="I102" s="2"/>
      <c r="J102" s="19"/>
      <c r="K102" s="23"/>
      <c r="L102" s="2"/>
      <c r="M102" s="2"/>
      <c r="N102" s="25"/>
      <c r="O102" s="2"/>
      <c r="P102" s="19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</row>
    <row r="103" spans="1:46">
      <c r="A103" s="2"/>
      <c r="B103" s="2"/>
      <c r="C103" s="2"/>
      <c r="D103" s="23"/>
      <c r="E103" s="19"/>
      <c r="F103" s="2"/>
      <c r="G103" s="2"/>
      <c r="H103" s="19"/>
      <c r="I103" s="2"/>
      <c r="J103" s="19"/>
      <c r="K103" s="23"/>
      <c r="L103" s="2"/>
      <c r="M103" s="2"/>
      <c r="N103" s="25"/>
      <c r="O103" s="2"/>
      <c r="P103" s="19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</row>
    <row r="104" spans="1:46">
      <c r="A104" s="2"/>
      <c r="B104" s="2"/>
      <c r="C104" s="2"/>
      <c r="D104" s="23"/>
      <c r="E104" s="19"/>
      <c r="F104" s="2"/>
      <c r="G104" s="2"/>
      <c r="H104" s="19"/>
      <c r="I104" s="2"/>
      <c r="J104" s="19"/>
      <c r="K104" s="23"/>
      <c r="L104" s="2"/>
      <c r="M104" s="2"/>
      <c r="N104" s="25"/>
      <c r="O104" s="2"/>
      <c r="P104" s="19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</row>
    <row r="105" spans="1:46">
      <c r="A105" s="2"/>
      <c r="B105" s="2"/>
      <c r="C105" s="2"/>
      <c r="D105" s="23"/>
      <c r="E105" s="19"/>
      <c r="F105" s="2"/>
      <c r="G105" s="2"/>
      <c r="H105" s="19"/>
      <c r="I105" s="2"/>
      <c r="J105" s="19"/>
      <c r="K105" s="23"/>
      <c r="L105" s="2"/>
      <c r="M105" s="2"/>
      <c r="N105" s="25"/>
      <c r="O105" s="2"/>
      <c r="P105" s="19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</row>
    <row r="106" spans="1:46">
      <c r="A106" s="2"/>
      <c r="B106" s="2"/>
      <c r="C106" s="2"/>
      <c r="D106" s="23"/>
      <c r="E106" s="19"/>
      <c r="F106" s="2"/>
      <c r="G106" s="2"/>
      <c r="H106" s="19"/>
      <c r="I106" s="2"/>
      <c r="J106" s="19"/>
      <c r="K106" s="23"/>
      <c r="L106" s="2"/>
      <c r="M106" s="2"/>
      <c r="N106" s="25"/>
      <c r="O106" s="2"/>
      <c r="P106" s="19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</row>
    <row r="107" spans="1:46">
      <c r="A107" s="2"/>
      <c r="B107" s="2"/>
      <c r="C107" s="2"/>
      <c r="D107" s="23"/>
      <c r="E107" s="19"/>
      <c r="F107" s="2"/>
      <c r="G107" s="2"/>
      <c r="H107" s="19"/>
      <c r="I107" s="2"/>
      <c r="J107" s="19"/>
      <c r="K107" s="23"/>
      <c r="L107" s="2"/>
      <c r="M107" s="2"/>
      <c r="N107" s="25"/>
      <c r="O107" s="2"/>
      <c r="P107" s="19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</row>
    <row r="108" spans="1:46">
      <c r="A108" s="2"/>
      <c r="B108" s="2"/>
      <c r="C108" s="2"/>
      <c r="D108" s="23"/>
      <c r="E108" s="19"/>
      <c r="F108" s="2"/>
      <c r="G108" s="2"/>
      <c r="H108" s="19"/>
      <c r="I108" s="2"/>
      <c r="J108" s="19"/>
      <c r="K108" s="23"/>
      <c r="L108" s="2"/>
      <c r="M108" s="2"/>
      <c r="N108" s="25"/>
      <c r="O108" s="2"/>
      <c r="P108" s="19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</row>
    <row r="109" spans="1:46">
      <c r="A109" s="2"/>
      <c r="B109" s="2"/>
      <c r="C109" s="2"/>
      <c r="D109" s="23"/>
      <c r="E109" s="19"/>
      <c r="F109" s="2"/>
      <c r="G109" s="2"/>
      <c r="H109" s="19"/>
      <c r="I109" s="2"/>
      <c r="J109" s="19"/>
      <c r="K109" s="23"/>
      <c r="L109" s="2"/>
      <c r="M109" s="2"/>
      <c r="N109" s="25"/>
      <c r="O109" s="2"/>
      <c r="P109" s="19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</row>
    <row r="110" spans="1:46">
      <c r="A110" s="2"/>
      <c r="B110" s="2"/>
      <c r="C110" s="2"/>
      <c r="D110" s="23"/>
      <c r="E110" s="19"/>
      <c r="F110" s="2"/>
      <c r="G110" s="2"/>
      <c r="H110" s="19"/>
      <c r="I110" s="2"/>
      <c r="J110" s="19"/>
      <c r="K110" s="23"/>
      <c r="L110" s="2"/>
      <c r="M110" s="2"/>
      <c r="N110" s="25"/>
      <c r="O110" s="2"/>
      <c r="P110" s="19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</row>
    <row r="111" spans="1:46">
      <c r="A111" s="2"/>
      <c r="B111" s="2"/>
      <c r="C111" s="2"/>
      <c r="D111" s="23"/>
      <c r="E111" s="19"/>
      <c r="F111" s="2"/>
      <c r="G111" s="2"/>
      <c r="H111" s="19"/>
      <c r="I111" s="2"/>
      <c r="J111" s="19"/>
      <c r="K111" s="23"/>
      <c r="L111" s="2"/>
      <c r="M111" s="2"/>
      <c r="N111" s="25"/>
      <c r="O111" s="2"/>
      <c r="P111" s="19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</row>
    <row r="112" spans="1:46">
      <c r="A112" s="2"/>
      <c r="B112" s="2"/>
      <c r="C112" s="2"/>
      <c r="D112" s="23"/>
      <c r="E112" s="19"/>
      <c r="F112" s="2"/>
      <c r="G112" s="2"/>
      <c r="H112" s="19"/>
      <c r="I112" s="2"/>
      <c r="J112" s="19"/>
      <c r="K112" s="23"/>
      <c r="L112" s="2"/>
      <c r="M112" s="2"/>
      <c r="N112" s="25"/>
      <c r="O112" s="2"/>
      <c r="P112" s="19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</row>
    <row r="113" spans="1:46">
      <c r="A113" s="2"/>
      <c r="B113" s="2"/>
      <c r="C113" s="2"/>
      <c r="D113" s="23"/>
      <c r="E113" s="19"/>
      <c r="F113" s="2"/>
      <c r="G113" s="2"/>
      <c r="H113" s="19"/>
      <c r="I113" s="2"/>
      <c r="J113" s="19"/>
      <c r="K113" s="23"/>
      <c r="L113" s="2"/>
      <c r="M113" s="2"/>
      <c r="N113" s="25"/>
      <c r="O113" s="2"/>
      <c r="P113" s="19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</row>
    <row r="114" spans="1:46">
      <c r="A114" s="2"/>
      <c r="B114" s="2"/>
      <c r="C114" s="2"/>
      <c r="D114" s="23"/>
      <c r="E114" s="19"/>
      <c r="F114" s="2"/>
      <c r="G114" s="2"/>
      <c r="H114" s="19"/>
      <c r="I114" s="2"/>
      <c r="J114" s="19"/>
      <c r="K114" s="23"/>
      <c r="L114" s="2"/>
      <c r="M114" s="2"/>
      <c r="N114" s="25"/>
      <c r="O114" s="2"/>
      <c r="P114" s="19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</row>
    <row r="115" spans="1:46">
      <c r="A115" s="2"/>
      <c r="B115" s="2"/>
      <c r="C115" s="2"/>
      <c r="D115" s="23"/>
      <c r="E115" s="19"/>
      <c r="F115" s="2"/>
      <c r="G115" s="2"/>
      <c r="H115" s="19"/>
      <c r="I115" s="2"/>
      <c r="J115" s="19"/>
      <c r="K115" s="23"/>
      <c r="L115" s="2"/>
      <c r="M115" s="2"/>
      <c r="N115" s="25"/>
      <c r="O115" s="2"/>
      <c r="P115" s="19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</row>
    <row r="116" spans="1:46">
      <c r="A116" s="2"/>
      <c r="B116" s="2"/>
      <c r="C116" s="2"/>
      <c r="D116" s="23"/>
      <c r="E116" s="19"/>
      <c r="F116" s="2"/>
      <c r="G116" s="2"/>
      <c r="H116" s="19"/>
      <c r="I116" s="2"/>
      <c r="J116" s="19"/>
      <c r="K116" s="23"/>
      <c r="L116" s="2"/>
      <c r="M116" s="2"/>
      <c r="N116" s="25"/>
      <c r="O116" s="2"/>
      <c r="P116" s="19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</row>
    <row r="117" spans="1:46">
      <c r="A117" s="2"/>
      <c r="B117" s="2"/>
      <c r="C117" s="2"/>
      <c r="D117" s="23"/>
      <c r="E117" s="19"/>
      <c r="F117" s="2"/>
      <c r="G117" s="2"/>
      <c r="H117" s="19"/>
      <c r="I117" s="2"/>
      <c r="J117" s="19"/>
      <c r="K117" s="23"/>
      <c r="L117" s="2"/>
      <c r="M117" s="2"/>
      <c r="N117" s="25"/>
      <c r="O117" s="2"/>
      <c r="P117" s="19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</row>
  </sheetData>
  <mergeCells count="48">
    <mergeCell ref="G9:G59"/>
    <mergeCell ref="H9:H59"/>
    <mergeCell ref="B9:B59"/>
    <mergeCell ref="C9:C59"/>
    <mergeCell ref="D9:D59"/>
    <mergeCell ref="E9:E59"/>
    <mergeCell ref="F9:F59"/>
    <mergeCell ref="AS7:AS8"/>
    <mergeCell ref="G7:G8"/>
    <mergeCell ref="AB7:AB8"/>
    <mergeCell ref="AC7:AC8"/>
    <mergeCell ref="AD7:AD8"/>
    <mergeCell ref="AE7:AE8"/>
    <mergeCell ref="H7:H8"/>
    <mergeCell ref="L7:L8"/>
    <mergeCell ref="U7:U8"/>
    <mergeCell ref="O7:O8"/>
    <mergeCell ref="P7:P8"/>
    <mergeCell ref="AO7:AO8"/>
    <mergeCell ref="AJ7:AJ8"/>
    <mergeCell ref="AQ7:AQ8"/>
    <mergeCell ref="AR7:AR8"/>
    <mergeCell ref="A1:B5"/>
    <mergeCell ref="M7:M8"/>
    <mergeCell ref="N7:N8"/>
    <mergeCell ref="C5:F5"/>
    <mergeCell ref="A7:A8"/>
    <mergeCell ref="B7:B8"/>
    <mergeCell ref="C7:C8"/>
    <mergeCell ref="D7:D8"/>
    <mergeCell ref="E7:E8"/>
    <mergeCell ref="F7:F8"/>
    <mergeCell ref="J7:J8"/>
    <mergeCell ref="K7:K8"/>
    <mergeCell ref="I7:I8"/>
    <mergeCell ref="AP7:AP8"/>
    <mergeCell ref="AL1:AM1"/>
    <mergeCell ref="Q7:T7"/>
    <mergeCell ref="AF7:AF8"/>
    <mergeCell ref="AI7:AI8"/>
    <mergeCell ref="V7:V8"/>
    <mergeCell ref="W7:W8"/>
    <mergeCell ref="X7:X8"/>
    <mergeCell ref="Y7:Y8"/>
    <mergeCell ref="Z7:Z8"/>
    <mergeCell ref="AA7:AA8"/>
    <mergeCell ref="AG7:AG8"/>
    <mergeCell ref="AH7:AH8"/>
  </mergeCells>
  <phoneticPr fontId="11" type="noConversion"/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T117"/>
  <sheetViews>
    <sheetView zoomScale="99" zoomScaleNormal="99" workbookViewId="0">
      <selection activeCell="AS66" sqref="AS66"/>
    </sheetView>
  </sheetViews>
  <sheetFormatPr defaultColWidth="9.140625" defaultRowHeight="12"/>
  <cols>
    <col min="1" max="1" width="4.42578125" style="17" customWidth="1"/>
    <col min="2" max="2" width="11" style="17" customWidth="1"/>
    <col min="3" max="3" width="25.140625" style="17" customWidth="1"/>
    <col min="4" max="4" width="14.7109375" style="18" customWidth="1"/>
    <col min="5" max="5" width="10.42578125" style="20" customWidth="1"/>
    <col min="6" max="6" width="17.140625" style="17" customWidth="1"/>
    <col min="7" max="7" width="6.140625" style="17" customWidth="1"/>
    <col min="8" max="8" width="15.140625" style="20" customWidth="1"/>
    <col min="9" max="9" width="32.5703125" style="17" bestFit="1" customWidth="1"/>
    <col min="10" max="10" width="8.42578125" style="20" customWidth="1"/>
    <col min="11" max="11" width="18.85546875" style="18" customWidth="1"/>
    <col min="12" max="12" width="17.85546875" style="17" customWidth="1"/>
    <col min="13" max="13" width="8.140625" style="17" customWidth="1"/>
    <col min="14" max="14" width="16.7109375" style="26" customWidth="1"/>
    <col min="15" max="15" width="9.140625" style="17"/>
    <col min="16" max="16" width="9.140625" style="20"/>
    <col min="17" max="22" width="9.140625" style="17"/>
    <col min="23" max="23" width="10.7109375" style="17" customWidth="1"/>
    <col min="24" max="24" width="13.42578125" style="17" customWidth="1"/>
    <col min="25" max="25" width="12.42578125" style="17" customWidth="1"/>
    <col min="26" max="26" width="13.5703125" style="17" customWidth="1"/>
    <col min="27" max="27" width="11" style="17" customWidth="1"/>
    <col min="28" max="28" width="10.28515625" style="17" customWidth="1"/>
    <col min="29" max="29" width="10.7109375" style="17" customWidth="1"/>
    <col min="30" max="30" width="12" style="17" customWidth="1"/>
    <col min="31" max="31" width="10.85546875" style="17" customWidth="1"/>
    <col min="32" max="32" width="9.140625" style="17"/>
    <col min="33" max="34" width="12.7109375" style="17" customWidth="1"/>
    <col min="35" max="35" width="12.140625" style="17" customWidth="1"/>
    <col min="36" max="36" width="10.42578125" style="17" customWidth="1"/>
    <col min="37" max="37" width="11" style="17" customWidth="1"/>
    <col min="38" max="38" width="13.7109375" style="17" customWidth="1"/>
    <col min="39" max="39" width="10.85546875" style="17" customWidth="1"/>
    <col min="40" max="40" width="10.7109375" style="17" customWidth="1"/>
    <col min="41" max="41" width="11.85546875" style="17" customWidth="1"/>
    <col min="42" max="42" width="11.42578125" style="17" customWidth="1"/>
    <col min="43" max="43" width="13.7109375" style="17" customWidth="1"/>
    <col min="44" max="44" width="12.7109375" style="17" customWidth="1"/>
    <col min="45" max="45" width="14" style="17" customWidth="1"/>
    <col min="46" max="16384" width="9.140625" style="17"/>
  </cols>
  <sheetData>
    <row r="1" spans="1:45" s="2" customFormat="1" ht="26.25" customHeight="1">
      <c r="A1" s="107">
        <v>2022</v>
      </c>
      <c r="B1" s="107"/>
      <c r="C1" s="40" t="s">
        <v>7</v>
      </c>
      <c r="D1" s="32"/>
      <c r="E1" s="19"/>
      <c r="H1" s="19"/>
      <c r="I1" s="12"/>
      <c r="J1" s="19"/>
      <c r="K1" s="23"/>
      <c r="L1" s="12"/>
      <c r="M1" s="12"/>
      <c r="N1" s="25"/>
      <c r="P1" s="19"/>
      <c r="Q1" s="13"/>
      <c r="R1" s="13"/>
      <c r="S1" s="13"/>
      <c r="T1" s="13"/>
      <c r="U1" s="14"/>
      <c r="V1" s="14"/>
      <c r="W1" s="14"/>
      <c r="X1" s="14"/>
      <c r="Y1" s="14"/>
      <c r="Z1" s="15"/>
      <c r="AA1" s="14"/>
      <c r="AB1" s="15"/>
      <c r="AC1" s="14"/>
      <c r="AD1" s="15"/>
      <c r="AF1" s="15"/>
      <c r="AG1" s="15"/>
      <c r="AH1" s="15"/>
      <c r="AJ1" s="15"/>
      <c r="AL1" s="103"/>
      <c r="AM1" s="103"/>
      <c r="AN1" s="15"/>
      <c r="AO1" s="15"/>
      <c r="AP1" s="15"/>
    </row>
    <row r="2" spans="1:45" s="2" customFormat="1" ht="12.75" customHeight="1">
      <c r="A2" s="107"/>
      <c r="B2" s="107"/>
      <c r="C2" s="1" t="s">
        <v>8</v>
      </c>
      <c r="D2" s="11">
        <f>AQ60</f>
        <v>0</v>
      </c>
      <c r="E2" s="19"/>
      <c r="H2" s="19"/>
      <c r="I2" s="12"/>
      <c r="J2" s="19"/>
      <c r="K2" s="23"/>
      <c r="L2" s="12"/>
      <c r="M2" s="12"/>
      <c r="N2" s="25"/>
      <c r="P2" s="19"/>
      <c r="Q2" s="13"/>
      <c r="R2" s="13"/>
      <c r="S2" s="13"/>
      <c r="T2" s="13"/>
      <c r="U2" s="14"/>
      <c r="V2" s="14"/>
      <c r="W2" s="14"/>
      <c r="X2" s="14"/>
      <c r="Y2" s="14"/>
      <c r="Z2" s="15"/>
      <c r="AA2" s="14"/>
      <c r="AB2" s="15"/>
      <c r="AC2" s="14"/>
      <c r="AD2" s="15"/>
      <c r="AF2" s="15"/>
      <c r="AG2" s="15"/>
      <c r="AH2" s="15"/>
      <c r="AJ2" s="15"/>
      <c r="AL2" s="15"/>
      <c r="AN2" s="15"/>
      <c r="AO2" s="15"/>
      <c r="AP2" s="15"/>
    </row>
    <row r="3" spans="1:45" s="2" customFormat="1" ht="12.75" customHeight="1">
      <c r="A3" s="107"/>
      <c r="B3" s="107"/>
      <c r="C3" s="1" t="s">
        <v>9</v>
      </c>
      <c r="D3" s="11">
        <f>D2*0.23</f>
        <v>0</v>
      </c>
      <c r="E3" s="19"/>
      <c r="H3" s="19"/>
      <c r="I3" s="12"/>
      <c r="J3" s="19"/>
      <c r="K3" s="23"/>
      <c r="L3" s="12"/>
      <c r="M3" s="12"/>
      <c r="N3" s="25"/>
      <c r="P3" s="19"/>
      <c r="Q3" s="13"/>
      <c r="R3" s="13"/>
      <c r="S3" s="13"/>
      <c r="T3" s="13"/>
      <c r="U3" s="14"/>
      <c r="V3" s="14"/>
      <c r="W3" s="14"/>
      <c r="X3" s="14"/>
      <c r="Y3" s="14"/>
      <c r="Z3" s="15"/>
      <c r="AA3" s="14"/>
      <c r="AB3" s="15"/>
      <c r="AC3" s="14"/>
      <c r="AD3" s="15"/>
      <c r="AF3" s="15"/>
      <c r="AG3" s="15"/>
      <c r="AH3" s="15"/>
      <c r="AJ3" s="15"/>
      <c r="AL3" s="15"/>
      <c r="AN3" s="15"/>
      <c r="AO3" s="15"/>
      <c r="AP3" s="15"/>
    </row>
    <row r="4" spans="1:45" s="2" customFormat="1" ht="12" customHeight="1">
      <c r="A4" s="107"/>
      <c r="B4" s="107"/>
      <c r="C4" s="1" t="s">
        <v>10</v>
      </c>
      <c r="D4" s="11">
        <f>AS60</f>
        <v>0</v>
      </c>
      <c r="E4" s="19"/>
      <c r="H4" s="19"/>
      <c r="I4" s="12"/>
      <c r="J4" s="19"/>
      <c r="K4" s="23"/>
      <c r="L4" s="12"/>
      <c r="M4" s="12"/>
      <c r="N4" s="25"/>
      <c r="P4" s="19"/>
      <c r="Q4" s="13"/>
      <c r="R4" s="13"/>
      <c r="S4" s="13"/>
      <c r="T4" s="13"/>
      <c r="U4" s="14"/>
      <c r="V4" s="14"/>
      <c r="W4" s="14"/>
      <c r="X4" s="14"/>
      <c r="Y4" s="14"/>
      <c r="Z4" s="15"/>
      <c r="AA4" s="14"/>
      <c r="AB4" s="15"/>
      <c r="AC4" s="14"/>
      <c r="AD4" s="15"/>
      <c r="AF4" s="15"/>
      <c r="AG4" s="15"/>
      <c r="AH4" s="15"/>
      <c r="AJ4" s="15"/>
      <c r="AL4" s="15"/>
      <c r="AN4" s="15"/>
      <c r="AO4" s="15"/>
      <c r="AP4" s="15"/>
    </row>
    <row r="5" spans="1:45" s="2" customFormat="1" ht="12.75" hidden="1" customHeight="1">
      <c r="A5" s="107"/>
      <c r="B5" s="107"/>
      <c r="C5" s="112" t="s">
        <v>11</v>
      </c>
      <c r="D5" s="113"/>
      <c r="E5" s="113"/>
      <c r="F5" s="113"/>
      <c r="G5" s="16"/>
      <c r="H5" s="19"/>
      <c r="I5" s="12"/>
      <c r="J5" s="19"/>
      <c r="K5" s="23"/>
      <c r="L5" s="12"/>
      <c r="M5" s="12"/>
      <c r="N5" s="25"/>
      <c r="P5" s="19"/>
      <c r="Q5" s="13"/>
      <c r="R5" s="13"/>
      <c r="S5" s="13"/>
      <c r="T5" s="13"/>
      <c r="U5" s="14"/>
      <c r="V5" s="14"/>
      <c r="W5" s="14"/>
      <c r="X5" s="14"/>
      <c r="Y5" s="14"/>
      <c r="Z5" s="15"/>
      <c r="AA5" s="14"/>
      <c r="AB5" s="15"/>
      <c r="AC5" s="14"/>
      <c r="AD5" s="15"/>
      <c r="AF5" s="15"/>
      <c r="AG5" s="15"/>
      <c r="AH5" s="15"/>
      <c r="AJ5" s="15"/>
      <c r="AL5" s="15"/>
      <c r="AN5" s="15"/>
      <c r="AO5" s="15"/>
      <c r="AP5" s="15"/>
    </row>
    <row r="6" spans="1:45" s="2" customFormat="1" ht="12.75" customHeight="1" thickBot="1">
      <c r="A6" s="21"/>
      <c r="B6" s="22"/>
      <c r="C6" s="29" t="s">
        <v>40</v>
      </c>
      <c r="D6" s="16"/>
      <c r="E6" s="16"/>
      <c r="F6" s="16"/>
      <c r="G6" s="16"/>
      <c r="H6" s="19"/>
      <c r="I6" s="12"/>
      <c r="J6" s="19"/>
      <c r="K6" s="23"/>
      <c r="L6" s="12"/>
      <c r="M6" s="12"/>
      <c r="N6" s="25"/>
      <c r="P6" s="19"/>
      <c r="Q6" s="13"/>
      <c r="R6" s="13"/>
      <c r="S6" s="13"/>
      <c r="T6" s="13"/>
      <c r="U6" s="14"/>
      <c r="V6" s="14"/>
      <c r="W6" s="14"/>
      <c r="X6" s="14"/>
      <c r="Y6" s="14"/>
      <c r="Z6" s="15"/>
      <c r="AA6" s="14"/>
      <c r="AB6" s="15"/>
      <c r="AC6" s="14"/>
      <c r="AD6" s="15"/>
      <c r="AF6" s="15"/>
      <c r="AG6" s="15"/>
      <c r="AH6" s="15"/>
      <c r="AJ6" s="15"/>
      <c r="AL6" s="15"/>
      <c r="AN6" s="15"/>
      <c r="AO6" s="15"/>
      <c r="AP6" s="15"/>
    </row>
    <row r="7" spans="1:45" s="2" customFormat="1" ht="96" customHeight="1">
      <c r="A7" s="114" t="s">
        <v>12</v>
      </c>
      <c r="B7" s="108" t="s">
        <v>13</v>
      </c>
      <c r="C7" s="108" t="s">
        <v>14</v>
      </c>
      <c r="D7" s="116" t="s">
        <v>0</v>
      </c>
      <c r="E7" s="108" t="s">
        <v>1</v>
      </c>
      <c r="F7" s="108" t="s">
        <v>2</v>
      </c>
      <c r="G7" s="108" t="s">
        <v>39</v>
      </c>
      <c r="H7" s="122" t="s">
        <v>15</v>
      </c>
      <c r="I7" s="108" t="s">
        <v>16</v>
      </c>
      <c r="J7" s="108" t="s">
        <v>0</v>
      </c>
      <c r="K7" s="118" t="s">
        <v>42</v>
      </c>
      <c r="L7" s="108" t="s">
        <v>41</v>
      </c>
      <c r="M7" s="108" t="s">
        <v>5</v>
      </c>
      <c r="N7" s="110" t="s">
        <v>17</v>
      </c>
      <c r="O7" s="108" t="s">
        <v>3</v>
      </c>
      <c r="P7" s="108" t="s">
        <v>4</v>
      </c>
      <c r="Q7" s="104" t="s">
        <v>48</v>
      </c>
      <c r="R7" s="104"/>
      <c r="S7" s="104"/>
      <c r="T7" s="104"/>
      <c r="U7" s="124" t="s">
        <v>18</v>
      </c>
      <c r="V7" s="105" t="s">
        <v>6</v>
      </c>
      <c r="W7" s="105" t="s">
        <v>19</v>
      </c>
      <c r="X7" s="105" t="s">
        <v>20</v>
      </c>
      <c r="Y7" s="105" t="s">
        <v>21</v>
      </c>
      <c r="Z7" s="101" t="s">
        <v>22</v>
      </c>
      <c r="AA7" s="105" t="s">
        <v>23</v>
      </c>
      <c r="AB7" s="101" t="s">
        <v>24</v>
      </c>
      <c r="AC7" s="105" t="s">
        <v>25</v>
      </c>
      <c r="AD7" s="101" t="s">
        <v>26</v>
      </c>
      <c r="AE7" s="105" t="s">
        <v>27</v>
      </c>
      <c r="AF7" s="101" t="s">
        <v>28</v>
      </c>
      <c r="AG7" s="105" t="s">
        <v>49</v>
      </c>
      <c r="AH7" s="101" t="s">
        <v>50</v>
      </c>
      <c r="AI7" s="105" t="s">
        <v>29</v>
      </c>
      <c r="AJ7" s="101" t="s">
        <v>30</v>
      </c>
      <c r="AK7" s="41" t="s">
        <v>37</v>
      </c>
      <c r="AL7" s="42" t="s">
        <v>38</v>
      </c>
      <c r="AM7" s="41" t="s">
        <v>37</v>
      </c>
      <c r="AN7" s="42" t="s">
        <v>38</v>
      </c>
      <c r="AO7" s="101" t="s">
        <v>44</v>
      </c>
      <c r="AP7" s="101" t="s">
        <v>43</v>
      </c>
      <c r="AQ7" s="108" t="s">
        <v>31</v>
      </c>
      <c r="AR7" s="108" t="s">
        <v>9</v>
      </c>
      <c r="AS7" s="120" t="s">
        <v>32</v>
      </c>
    </row>
    <row r="8" spans="1:45" s="2" customFormat="1" ht="15" customHeight="1" thickBot="1">
      <c r="A8" s="115"/>
      <c r="B8" s="109"/>
      <c r="C8" s="109"/>
      <c r="D8" s="117"/>
      <c r="E8" s="109"/>
      <c r="F8" s="109"/>
      <c r="G8" s="109"/>
      <c r="H8" s="123"/>
      <c r="I8" s="109"/>
      <c r="J8" s="109"/>
      <c r="K8" s="119"/>
      <c r="L8" s="109"/>
      <c r="M8" s="109"/>
      <c r="N8" s="111"/>
      <c r="O8" s="109"/>
      <c r="P8" s="109"/>
      <c r="Q8" s="43" t="s">
        <v>33</v>
      </c>
      <c r="R8" s="43" t="s">
        <v>34</v>
      </c>
      <c r="S8" s="43" t="s">
        <v>188</v>
      </c>
      <c r="T8" s="43" t="s">
        <v>35</v>
      </c>
      <c r="U8" s="125"/>
      <c r="V8" s="106"/>
      <c r="W8" s="106"/>
      <c r="X8" s="106"/>
      <c r="Y8" s="106"/>
      <c r="Z8" s="102"/>
      <c r="AA8" s="106"/>
      <c r="AB8" s="102"/>
      <c r="AC8" s="106"/>
      <c r="AD8" s="102"/>
      <c r="AE8" s="106"/>
      <c r="AF8" s="102"/>
      <c r="AG8" s="106"/>
      <c r="AH8" s="102"/>
      <c r="AI8" s="106"/>
      <c r="AJ8" s="102"/>
      <c r="AK8" s="44" t="s">
        <v>36</v>
      </c>
      <c r="AL8" s="45" t="s">
        <v>33</v>
      </c>
      <c r="AM8" s="44" t="s">
        <v>34</v>
      </c>
      <c r="AN8" s="45" t="s">
        <v>34</v>
      </c>
      <c r="AO8" s="102"/>
      <c r="AP8" s="102"/>
      <c r="AQ8" s="109"/>
      <c r="AR8" s="109"/>
      <c r="AS8" s="121"/>
    </row>
    <row r="9" spans="1:45" s="2" customFormat="1" ht="10.5" customHeight="1">
      <c r="A9" s="46">
        <v>1</v>
      </c>
      <c r="B9" s="126">
        <v>1</v>
      </c>
      <c r="C9" s="129" t="s">
        <v>64</v>
      </c>
      <c r="D9" s="129" t="s">
        <v>65</v>
      </c>
      <c r="E9" s="129" t="s">
        <v>66</v>
      </c>
      <c r="F9" s="129" t="s">
        <v>67</v>
      </c>
      <c r="G9" s="132" t="s">
        <v>47</v>
      </c>
      <c r="H9" s="126" t="s">
        <v>68</v>
      </c>
      <c r="I9" s="72" t="s">
        <v>69</v>
      </c>
      <c r="J9" s="73" t="s">
        <v>65</v>
      </c>
      <c r="K9" s="74" t="s">
        <v>66</v>
      </c>
      <c r="L9" s="74" t="s">
        <v>148</v>
      </c>
      <c r="M9" s="75" t="s">
        <v>47</v>
      </c>
      <c r="N9" s="76" t="s">
        <v>97</v>
      </c>
      <c r="O9" s="73" t="s">
        <v>185</v>
      </c>
      <c r="P9" s="73">
        <v>16</v>
      </c>
      <c r="Q9" s="77">
        <v>6408</v>
      </c>
      <c r="R9" s="77">
        <v>13494</v>
      </c>
      <c r="S9" s="77"/>
      <c r="T9" s="47">
        <f>Q9+R9+S9</f>
        <v>19902</v>
      </c>
      <c r="U9" s="48">
        <v>1</v>
      </c>
      <c r="V9" s="49" t="s">
        <v>187</v>
      </c>
      <c r="W9" s="50">
        <f>$D1</f>
        <v>0</v>
      </c>
      <c r="X9" s="51">
        <f t="shared" ref="X9:X40" si="0">T9*W9</f>
        <v>0</v>
      </c>
      <c r="Y9" s="52"/>
      <c r="Z9" s="51">
        <f t="shared" ref="Z9:Z40" si="1">Y9*V9*U9</f>
        <v>0</v>
      </c>
      <c r="AA9" s="53"/>
      <c r="AB9" s="51">
        <f>AA9*V9*P9</f>
        <v>0</v>
      </c>
      <c r="AC9" s="52"/>
      <c r="AD9" s="51">
        <f>AC9*V9*P9</f>
        <v>0</v>
      </c>
      <c r="AE9" s="52">
        <v>0</v>
      </c>
      <c r="AF9" s="51">
        <f t="shared" ref="AF9:AF40" si="2">AE9*T9/1000</f>
        <v>0</v>
      </c>
      <c r="AG9" s="51"/>
      <c r="AH9" s="51">
        <f t="shared" ref="AH9:AH40" si="3">AG9*T9/1000</f>
        <v>0</v>
      </c>
      <c r="AI9" s="52"/>
      <c r="AJ9" s="51">
        <f t="shared" ref="AJ9:AJ40" si="4">AI9*T9</f>
        <v>0</v>
      </c>
      <c r="AK9" s="52"/>
      <c r="AL9" s="51">
        <f t="shared" ref="AL9:AL40" si="5">AK9*Q9</f>
        <v>0</v>
      </c>
      <c r="AM9" s="52"/>
      <c r="AN9" s="51">
        <f t="shared" ref="AN9:AN40" si="6">AM9*R9</f>
        <v>0</v>
      </c>
      <c r="AO9" s="51">
        <f>AN9+AL9+AJ9+AF9+AD9+AB9+Z9+AH9</f>
        <v>0</v>
      </c>
      <c r="AP9" s="51">
        <f t="shared" ref="AP9:AP59" si="7">X9</f>
        <v>0</v>
      </c>
      <c r="AQ9" s="54">
        <f>AO9+AP9</f>
        <v>0</v>
      </c>
      <c r="AR9" s="55">
        <f t="shared" ref="AR9:AR59" si="8">AQ9*0.23</f>
        <v>0</v>
      </c>
      <c r="AS9" s="56">
        <f t="shared" ref="AS9:AS59" si="9">AQ9+AR9</f>
        <v>0</v>
      </c>
    </row>
    <row r="10" spans="1:45" s="2" customFormat="1" ht="10.5" customHeight="1">
      <c r="A10" s="57">
        <f>A9+1</f>
        <v>2</v>
      </c>
      <c r="B10" s="127"/>
      <c r="C10" s="130"/>
      <c r="D10" s="130"/>
      <c r="E10" s="130"/>
      <c r="F10" s="130"/>
      <c r="G10" s="133"/>
      <c r="H10" s="127"/>
      <c r="I10" s="78" t="s">
        <v>70</v>
      </c>
      <c r="J10" s="79" t="s">
        <v>65</v>
      </c>
      <c r="K10" s="71" t="s">
        <v>66</v>
      </c>
      <c r="L10" s="71" t="s">
        <v>149</v>
      </c>
      <c r="M10" s="79" t="s">
        <v>177</v>
      </c>
      <c r="N10" s="80" t="s">
        <v>98</v>
      </c>
      <c r="O10" s="79" t="s">
        <v>185</v>
      </c>
      <c r="P10" s="79">
        <v>13.2</v>
      </c>
      <c r="Q10" s="81">
        <v>19588</v>
      </c>
      <c r="R10" s="81">
        <v>45926</v>
      </c>
      <c r="S10" s="81"/>
      <c r="T10" s="24">
        <f t="shared" ref="T10:T59" si="10">Q10+R10+S10</f>
        <v>65514</v>
      </c>
      <c r="U10" s="10">
        <v>1</v>
      </c>
      <c r="V10" s="3" t="s">
        <v>187</v>
      </c>
      <c r="W10" s="4">
        <f t="shared" ref="W10:W59" si="11">W9</f>
        <v>0</v>
      </c>
      <c r="X10" s="5">
        <f t="shared" si="0"/>
        <v>0</v>
      </c>
      <c r="Y10" s="6"/>
      <c r="Z10" s="5">
        <f t="shared" si="1"/>
        <v>0</v>
      </c>
      <c r="AA10" s="28"/>
      <c r="AB10" s="5">
        <f>AA10*V10*P10</f>
        <v>0</v>
      </c>
      <c r="AC10" s="6"/>
      <c r="AD10" s="5">
        <f>AC10*V10*P10</f>
        <v>0</v>
      </c>
      <c r="AE10" s="6">
        <f>AE9</f>
        <v>0</v>
      </c>
      <c r="AF10" s="5">
        <f t="shared" si="2"/>
        <v>0</v>
      </c>
      <c r="AG10" s="5"/>
      <c r="AH10" s="5">
        <f t="shared" si="3"/>
        <v>0</v>
      </c>
      <c r="AI10" s="6"/>
      <c r="AJ10" s="5">
        <f t="shared" si="4"/>
        <v>0</v>
      </c>
      <c r="AK10" s="6"/>
      <c r="AL10" s="5">
        <f t="shared" si="5"/>
        <v>0</v>
      </c>
      <c r="AM10" s="6"/>
      <c r="AN10" s="5">
        <f t="shared" si="6"/>
        <v>0</v>
      </c>
      <c r="AO10" s="5">
        <f t="shared" ref="AO10:AO59" si="12">AN10+AL10+AJ10+AF10+AD10+AB10+Z10+AH10</f>
        <v>0</v>
      </c>
      <c r="AP10" s="5">
        <f t="shared" si="7"/>
        <v>0</v>
      </c>
      <c r="AQ10" s="8">
        <f t="shared" ref="AQ10:AQ59" si="13">AO10+AP10</f>
        <v>0</v>
      </c>
      <c r="AR10" s="9">
        <f t="shared" si="8"/>
        <v>0</v>
      </c>
      <c r="AS10" s="58">
        <f t="shared" si="9"/>
        <v>0</v>
      </c>
    </row>
    <row r="11" spans="1:45" s="2" customFormat="1" ht="10.5" customHeight="1">
      <c r="A11" s="57">
        <f t="shared" ref="A11:A59" si="14">A10+1</f>
        <v>3</v>
      </c>
      <c r="B11" s="127"/>
      <c r="C11" s="130"/>
      <c r="D11" s="130"/>
      <c r="E11" s="130"/>
      <c r="F11" s="130"/>
      <c r="G11" s="133"/>
      <c r="H11" s="127"/>
      <c r="I11" s="78" t="s">
        <v>71</v>
      </c>
      <c r="J11" s="79" t="s">
        <v>65</v>
      </c>
      <c r="K11" s="71" t="s">
        <v>66</v>
      </c>
      <c r="L11" s="71" t="s">
        <v>149</v>
      </c>
      <c r="M11" s="79">
        <v>5</v>
      </c>
      <c r="N11" s="80" t="s">
        <v>99</v>
      </c>
      <c r="O11" s="79" t="s">
        <v>185</v>
      </c>
      <c r="P11" s="79">
        <v>20</v>
      </c>
      <c r="Q11" s="81">
        <v>4446</v>
      </c>
      <c r="R11" s="81">
        <v>2750</v>
      </c>
      <c r="S11" s="81"/>
      <c r="T11" s="24">
        <f t="shared" si="10"/>
        <v>7196</v>
      </c>
      <c r="U11" s="10">
        <v>1</v>
      </c>
      <c r="V11" s="3" t="s">
        <v>187</v>
      </c>
      <c r="W11" s="4">
        <f t="shared" si="11"/>
        <v>0</v>
      </c>
      <c r="X11" s="5">
        <f t="shared" si="0"/>
        <v>0</v>
      </c>
      <c r="Y11" s="6"/>
      <c r="Z11" s="5">
        <f t="shared" si="1"/>
        <v>0</v>
      </c>
      <c r="AA11" s="28"/>
      <c r="AB11" s="5">
        <f t="shared" ref="AB11:AB16" si="15">AA11*V11</f>
        <v>0</v>
      </c>
      <c r="AC11" s="6"/>
      <c r="AD11" s="5">
        <f t="shared" ref="AD11:AD16" si="16">AC11*V11</f>
        <v>0</v>
      </c>
      <c r="AE11" s="6">
        <v>0</v>
      </c>
      <c r="AF11" s="5">
        <f t="shared" si="2"/>
        <v>0</v>
      </c>
      <c r="AG11" s="5"/>
      <c r="AH11" s="5">
        <f t="shared" si="3"/>
        <v>0</v>
      </c>
      <c r="AI11" s="6"/>
      <c r="AJ11" s="5">
        <f t="shared" si="4"/>
        <v>0</v>
      </c>
      <c r="AK11" s="6"/>
      <c r="AL11" s="5">
        <f t="shared" si="5"/>
        <v>0</v>
      </c>
      <c r="AM11" s="6"/>
      <c r="AN11" s="5">
        <f t="shared" si="6"/>
        <v>0</v>
      </c>
      <c r="AO11" s="5">
        <f t="shared" si="12"/>
        <v>0</v>
      </c>
      <c r="AP11" s="5">
        <f t="shared" si="7"/>
        <v>0</v>
      </c>
      <c r="AQ11" s="8">
        <f t="shared" si="13"/>
        <v>0</v>
      </c>
      <c r="AR11" s="9">
        <f t="shared" si="8"/>
        <v>0</v>
      </c>
      <c r="AS11" s="58">
        <f t="shared" si="9"/>
        <v>0</v>
      </c>
    </row>
    <row r="12" spans="1:45" s="27" customFormat="1" ht="10.5" customHeight="1">
      <c r="A12" s="57">
        <f t="shared" si="14"/>
        <v>4</v>
      </c>
      <c r="B12" s="127"/>
      <c r="C12" s="130"/>
      <c r="D12" s="130"/>
      <c r="E12" s="130"/>
      <c r="F12" s="130"/>
      <c r="G12" s="133"/>
      <c r="H12" s="127"/>
      <c r="I12" s="78" t="s">
        <v>72</v>
      </c>
      <c r="J12" s="79" t="s">
        <v>65</v>
      </c>
      <c r="K12" s="71" t="s">
        <v>66</v>
      </c>
      <c r="L12" s="71" t="s">
        <v>150</v>
      </c>
      <c r="M12" s="79"/>
      <c r="N12" s="80" t="s">
        <v>100</v>
      </c>
      <c r="O12" s="79" t="s">
        <v>185</v>
      </c>
      <c r="P12" s="79">
        <v>10.5</v>
      </c>
      <c r="Q12" s="81">
        <v>75</v>
      </c>
      <c r="R12" s="81">
        <v>97</v>
      </c>
      <c r="S12" s="81"/>
      <c r="T12" s="24">
        <f t="shared" si="10"/>
        <v>172</v>
      </c>
      <c r="U12" s="10">
        <v>1</v>
      </c>
      <c r="V12" s="3" t="s">
        <v>187</v>
      </c>
      <c r="W12" s="4">
        <f t="shared" si="11"/>
        <v>0</v>
      </c>
      <c r="X12" s="5">
        <f t="shared" si="0"/>
        <v>0</v>
      </c>
      <c r="Y12" s="7"/>
      <c r="Z12" s="5">
        <f t="shared" si="1"/>
        <v>0</v>
      </c>
      <c r="AA12" s="28"/>
      <c r="AB12" s="5">
        <f t="shared" si="15"/>
        <v>0</v>
      </c>
      <c r="AC12" s="7"/>
      <c r="AD12" s="5">
        <f t="shared" si="16"/>
        <v>0</v>
      </c>
      <c r="AE12" s="7">
        <v>0</v>
      </c>
      <c r="AF12" s="5">
        <f t="shared" si="2"/>
        <v>0</v>
      </c>
      <c r="AG12" s="5"/>
      <c r="AH12" s="5">
        <f t="shared" si="3"/>
        <v>0</v>
      </c>
      <c r="AI12" s="6"/>
      <c r="AJ12" s="5">
        <f t="shared" si="4"/>
        <v>0</v>
      </c>
      <c r="AK12" s="7"/>
      <c r="AL12" s="5">
        <f t="shared" si="5"/>
        <v>0</v>
      </c>
      <c r="AM12" s="7"/>
      <c r="AN12" s="5">
        <f t="shared" si="6"/>
        <v>0</v>
      </c>
      <c r="AO12" s="5">
        <f t="shared" si="12"/>
        <v>0</v>
      </c>
      <c r="AP12" s="5">
        <f t="shared" si="7"/>
        <v>0</v>
      </c>
      <c r="AQ12" s="8">
        <f t="shared" si="13"/>
        <v>0</v>
      </c>
      <c r="AR12" s="9">
        <f t="shared" si="8"/>
        <v>0</v>
      </c>
      <c r="AS12" s="58">
        <f t="shared" si="9"/>
        <v>0</v>
      </c>
    </row>
    <row r="13" spans="1:45" s="27" customFormat="1" ht="10.5" customHeight="1">
      <c r="A13" s="57">
        <f t="shared" si="14"/>
        <v>5</v>
      </c>
      <c r="B13" s="127"/>
      <c r="C13" s="130"/>
      <c r="D13" s="130"/>
      <c r="E13" s="130"/>
      <c r="F13" s="130"/>
      <c r="G13" s="133"/>
      <c r="H13" s="127"/>
      <c r="I13" s="78" t="s">
        <v>73</v>
      </c>
      <c r="J13" s="79" t="s">
        <v>65</v>
      </c>
      <c r="K13" s="71" t="s">
        <v>66</v>
      </c>
      <c r="L13" s="71" t="s">
        <v>151</v>
      </c>
      <c r="M13" s="79" t="s">
        <v>178</v>
      </c>
      <c r="N13" s="80" t="s">
        <v>101</v>
      </c>
      <c r="O13" s="79" t="s">
        <v>185</v>
      </c>
      <c r="P13" s="79">
        <v>16</v>
      </c>
      <c r="Q13" s="81">
        <v>4722</v>
      </c>
      <c r="R13" s="81">
        <v>15168</v>
      </c>
      <c r="S13" s="81"/>
      <c r="T13" s="24">
        <f t="shared" si="10"/>
        <v>19890</v>
      </c>
      <c r="U13" s="10">
        <v>1</v>
      </c>
      <c r="V13" s="3" t="s">
        <v>187</v>
      </c>
      <c r="W13" s="4">
        <f t="shared" si="11"/>
        <v>0</v>
      </c>
      <c r="X13" s="5">
        <f t="shared" si="0"/>
        <v>0</v>
      </c>
      <c r="Y13" s="7"/>
      <c r="Z13" s="5">
        <f t="shared" si="1"/>
        <v>0</v>
      </c>
      <c r="AA13" s="28"/>
      <c r="AB13" s="5">
        <f t="shared" si="15"/>
        <v>0</v>
      </c>
      <c r="AC13" s="7"/>
      <c r="AD13" s="5">
        <f t="shared" si="16"/>
        <v>0</v>
      </c>
      <c r="AE13" s="7">
        <f>AE12</f>
        <v>0</v>
      </c>
      <c r="AF13" s="5">
        <f t="shared" si="2"/>
        <v>0</v>
      </c>
      <c r="AG13" s="5"/>
      <c r="AH13" s="5">
        <f t="shared" si="3"/>
        <v>0</v>
      </c>
      <c r="AI13" s="6"/>
      <c r="AJ13" s="5">
        <f t="shared" si="4"/>
        <v>0</v>
      </c>
      <c r="AK13" s="7"/>
      <c r="AL13" s="5">
        <f t="shared" si="5"/>
        <v>0</v>
      </c>
      <c r="AM13" s="7"/>
      <c r="AN13" s="5">
        <f t="shared" si="6"/>
        <v>0</v>
      </c>
      <c r="AO13" s="5">
        <f t="shared" si="12"/>
        <v>0</v>
      </c>
      <c r="AP13" s="5">
        <f t="shared" si="7"/>
        <v>0</v>
      </c>
      <c r="AQ13" s="8">
        <f t="shared" si="13"/>
        <v>0</v>
      </c>
      <c r="AR13" s="9">
        <f t="shared" si="8"/>
        <v>0</v>
      </c>
      <c r="AS13" s="58">
        <f t="shared" si="9"/>
        <v>0</v>
      </c>
    </row>
    <row r="14" spans="1:45" s="27" customFormat="1" ht="10.5" customHeight="1">
      <c r="A14" s="57">
        <f t="shared" si="14"/>
        <v>6</v>
      </c>
      <c r="B14" s="127"/>
      <c r="C14" s="130"/>
      <c r="D14" s="130"/>
      <c r="E14" s="130"/>
      <c r="F14" s="130"/>
      <c r="G14" s="133"/>
      <c r="H14" s="127"/>
      <c r="I14" s="78" t="s">
        <v>74</v>
      </c>
      <c r="J14" s="79" t="s">
        <v>65</v>
      </c>
      <c r="K14" s="71" t="s">
        <v>66</v>
      </c>
      <c r="L14" s="71" t="s">
        <v>152</v>
      </c>
      <c r="M14" s="79"/>
      <c r="N14" s="80" t="s">
        <v>102</v>
      </c>
      <c r="O14" s="79" t="s">
        <v>185</v>
      </c>
      <c r="P14" s="79">
        <v>6</v>
      </c>
      <c r="Q14" s="81">
        <v>175</v>
      </c>
      <c r="R14" s="81">
        <v>1204</v>
      </c>
      <c r="S14" s="81"/>
      <c r="T14" s="24">
        <f t="shared" si="10"/>
        <v>1379</v>
      </c>
      <c r="U14" s="10">
        <v>1</v>
      </c>
      <c r="V14" s="3" t="s">
        <v>187</v>
      </c>
      <c r="W14" s="4">
        <f t="shared" si="11"/>
        <v>0</v>
      </c>
      <c r="X14" s="5">
        <f t="shared" si="0"/>
        <v>0</v>
      </c>
      <c r="Y14" s="7"/>
      <c r="Z14" s="5">
        <f t="shared" si="1"/>
        <v>0</v>
      </c>
      <c r="AA14" s="28"/>
      <c r="AB14" s="5">
        <f t="shared" si="15"/>
        <v>0</v>
      </c>
      <c r="AC14" s="7"/>
      <c r="AD14" s="5">
        <f t="shared" si="16"/>
        <v>0</v>
      </c>
      <c r="AE14" s="7">
        <f>AE12</f>
        <v>0</v>
      </c>
      <c r="AF14" s="5">
        <f t="shared" si="2"/>
        <v>0</v>
      </c>
      <c r="AG14" s="5"/>
      <c r="AH14" s="5">
        <f t="shared" si="3"/>
        <v>0</v>
      </c>
      <c r="AI14" s="6"/>
      <c r="AJ14" s="5">
        <f t="shared" si="4"/>
        <v>0</v>
      </c>
      <c r="AK14" s="7"/>
      <c r="AL14" s="5">
        <f t="shared" si="5"/>
        <v>0</v>
      </c>
      <c r="AM14" s="7"/>
      <c r="AN14" s="5">
        <f t="shared" si="6"/>
        <v>0</v>
      </c>
      <c r="AO14" s="5">
        <f t="shared" si="12"/>
        <v>0</v>
      </c>
      <c r="AP14" s="5">
        <f t="shared" si="7"/>
        <v>0</v>
      </c>
      <c r="AQ14" s="8">
        <f t="shared" si="13"/>
        <v>0</v>
      </c>
      <c r="AR14" s="9">
        <f t="shared" si="8"/>
        <v>0</v>
      </c>
      <c r="AS14" s="58">
        <f t="shared" si="9"/>
        <v>0</v>
      </c>
    </row>
    <row r="15" spans="1:45" s="27" customFormat="1" ht="10.5" customHeight="1">
      <c r="A15" s="57">
        <f t="shared" si="14"/>
        <v>7</v>
      </c>
      <c r="B15" s="127"/>
      <c r="C15" s="130"/>
      <c r="D15" s="130"/>
      <c r="E15" s="130"/>
      <c r="F15" s="130"/>
      <c r="G15" s="133"/>
      <c r="H15" s="127"/>
      <c r="I15" s="78" t="s">
        <v>75</v>
      </c>
      <c r="J15" s="79" t="s">
        <v>65</v>
      </c>
      <c r="K15" s="71" t="s">
        <v>66</v>
      </c>
      <c r="L15" s="71" t="s">
        <v>153</v>
      </c>
      <c r="M15" s="79"/>
      <c r="N15" s="80" t="s">
        <v>103</v>
      </c>
      <c r="O15" s="79" t="s">
        <v>185</v>
      </c>
      <c r="P15" s="79">
        <v>16</v>
      </c>
      <c r="Q15" s="81">
        <v>42</v>
      </c>
      <c r="R15" s="81">
        <v>75</v>
      </c>
      <c r="S15" s="81"/>
      <c r="T15" s="24">
        <f t="shared" si="10"/>
        <v>117</v>
      </c>
      <c r="U15" s="10">
        <v>1</v>
      </c>
      <c r="V15" s="3" t="s">
        <v>187</v>
      </c>
      <c r="W15" s="4">
        <f t="shared" si="11"/>
        <v>0</v>
      </c>
      <c r="X15" s="5">
        <f t="shared" si="0"/>
        <v>0</v>
      </c>
      <c r="Y15" s="6"/>
      <c r="Z15" s="5">
        <f t="shared" si="1"/>
        <v>0</v>
      </c>
      <c r="AA15" s="28"/>
      <c r="AB15" s="5">
        <f t="shared" si="15"/>
        <v>0</v>
      </c>
      <c r="AC15" s="6"/>
      <c r="AD15" s="5">
        <f t="shared" si="16"/>
        <v>0</v>
      </c>
      <c r="AE15" s="6">
        <f>AE11</f>
        <v>0</v>
      </c>
      <c r="AF15" s="5">
        <f t="shared" si="2"/>
        <v>0</v>
      </c>
      <c r="AG15" s="5"/>
      <c r="AH15" s="5">
        <f t="shared" si="3"/>
        <v>0</v>
      </c>
      <c r="AI15" s="6"/>
      <c r="AJ15" s="5">
        <f t="shared" si="4"/>
        <v>0</v>
      </c>
      <c r="AK15" s="6"/>
      <c r="AL15" s="5">
        <f t="shared" si="5"/>
        <v>0</v>
      </c>
      <c r="AM15" s="6"/>
      <c r="AN15" s="5">
        <f t="shared" si="6"/>
        <v>0</v>
      </c>
      <c r="AO15" s="5">
        <f t="shared" si="12"/>
        <v>0</v>
      </c>
      <c r="AP15" s="5">
        <f t="shared" si="7"/>
        <v>0</v>
      </c>
      <c r="AQ15" s="8">
        <f t="shared" si="13"/>
        <v>0</v>
      </c>
      <c r="AR15" s="9">
        <f t="shared" si="8"/>
        <v>0</v>
      </c>
      <c r="AS15" s="58">
        <f t="shared" si="9"/>
        <v>0</v>
      </c>
    </row>
    <row r="16" spans="1:45" s="27" customFormat="1" ht="10.5" customHeight="1">
      <c r="A16" s="57">
        <f t="shared" si="14"/>
        <v>8</v>
      </c>
      <c r="B16" s="127"/>
      <c r="C16" s="130"/>
      <c r="D16" s="130"/>
      <c r="E16" s="130"/>
      <c r="F16" s="130"/>
      <c r="G16" s="133"/>
      <c r="H16" s="127"/>
      <c r="I16" s="78" t="s">
        <v>76</v>
      </c>
      <c r="J16" s="79" t="s">
        <v>65</v>
      </c>
      <c r="K16" s="71" t="s">
        <v>66</v>
      </c>
      <c r="L16" s="71" t="s">
        <v>154</v>
      </c>
      <c r="M16" s="79"/>
      <c r="N16" s="80" t="s">
        <v>104</v>
      </c>
      <c r="O16" s="79" t="s">
        <v>185</v>
      </c>
      <c r="P16" s="79">
        <v>16</v>
      </c>
      <c r="Q16" s="81">
        <v>0</v>
      </c>
      <c r="R16" s="81">
        <v>0</v>
      </c>
      <c r="S16" s="81"/>
      <c r="T16" s="24">
        <f t="shared" si="10"/>
        <v>0</v>
      </c>
      <c r="U16" s="10">
        <v>1</v>
      </c>
      <c r="V16" s="3" t="s">
        <v>187</v>
      </c>
      <c r="W16" s="4">
        <f t="shared" si="11"/>
        <v>0</v>
      </c>
      <c r="X16" s="5">
        <f t="shared" si="0"/>
        <v>0</v>
      </c>
      <c r="Y16" s="7"/>
      <c r="Z16" s="5">
        <f t="shared" si="1"/>
        <v>0</v>
      </c>
      <c r="AA16" s="28"/>
      <c r="AB16" s="5">
        <f t="shared" si="15"/>
        <v>0</v>
      </c>
      <c r="AC16" s="7"/>
      <c r="AD16" s="5">
        <f t="shared" si="16"/>
        <v>0</v>
      </c>
      <c r="AE16" s="7">
        <f>AE12</f>
        <v>0</v>
      </c>
      <c r="AF16" s="5">
        <f t="shared" si="2"/>
        <v>0</v>
      </c>
      <c r="AG16" s="5"/>
      <c r="AH16" s="5">
        <f t="shared" si="3"/>
        <v>0</v>
      </c>
      <c r="AI16" s="6"/>
      <c r="AJ16" s="5">
        <f t="shared" si="4"/>
        <v>0</v>
      </c>
      <c r="AK16" s="7"/>
      <c r="AL16" s="5">
        <f t="shared" si="5"/>
        <v>0</v>
      </c>
      <c r="AM16" s="7"/>
      <c r="AN16" s="5">
        <f t="shared" si="6"/>
        <v>0</v>
      </c>
      <c r="AO16" s="5">
        <f t="shared" si="12"/>
        <v>0</v>
      </c>
      <c r="AP16" s="5">
        <f t="shared" si="7"/>
        <v>0</v>
      </c>
      <c r="AQ16" s="8">
        <f t="shared" si="13"/>
        <v>0</v>
      </c>
      <c r="AR16" s="9">
        <f t="shared" si="8"/>
        <v>0</v>
      </c>
      <c r="AS16" s="58">
        <f t="shared" si="9"/>
        <v>0</v>
      </c>
    </row>
    <row r="17" spans="1:45" s="27" customFormat="1" ht="10.5" customHeight="1">
      <c r="A17" s="57">
        <f t="shared" si="14"/>
        <v>9</v>
      </c>
      <c r="B17" s="127"/>
      <c r="C17" s="130"/>
      <c r="D17" s="130"/>
      <c r="E17" s="130"/>
      <c r="F17" s="130"/>
      <c r="G17" s="133"/>
      <c r="H17" s="127"/>
      <c r="I17" s="78" t="s">
        <v>77</v>
      </c>
      <c r="J17" s="79" t="s">
        <v>65</v>
      </c>
      <c r="K17" s="71" t="s">
        <v>66</v>
      </c>
      <c r="L17" s="71" t="s">
        <v>155</v>
      </c>
      <c r="M17" s="79"/>
      <c r="N17" s="80" t="s">
        <v>105</v>
      </c>
      <c r="O17" s="79" t="s">
        <v>46</v>
      </c>
      <c r="P17" s="79">
        <v>13</v>
      </c>
      <c r="Q17" s="81">
        <v>0</v>
      </c>
      <c r="R17" s="81">
        <v>0</v>
      </c>
      <c r="S17" s="81"/>
      <c r="T17" s="24">
        <f t="shared" si="10"/>
        <v>0</v>
      </c>
      <c r="U17" s="10">
        <v>1</v>
      </c>
      <c r="V17" s="3" t="s">
        <v>187</v>
      </c>
      <c r="W17" s="4">
        <f t="shared" si="11"/>
        <v>0</v>
      </c>
      <c r="X17" s="5">
        <f t="shared" si="0"/>
        <v>0</v>
      </c>
      <c r="Y17" s="6"/>
      <c r="Z17" s="5">
        <f t="shared" si="1"/>
        <v>0</v>
      </c>
      <c r="AA17" s="28"/>
      <c r="AB17" s="5">
        <f t="shared" ref="AB17:AB59" si="17">AA17*V17*P17</f>
        <v>0</v>
      </c>
      <c r="AC17" s="6"/>
      <c r="AD17" s="5">
        <f t="shared" ref="AD17:AD43" si="18">AC17*V17*P17</f>
        <v>0</v>
      </c>
      <c r="AE17" s="6">
        <v>0</v>
      </c>
      <c r="AF17" s="5">
        <f t="shared" si="2"/>
        <v>0</v>
      </c>
      <c r="AG17" s="5"/>
      <c r="AH17" s="5">
        <f t="shared" si="3"/>
        <v>0</v>
      </c>
      <c r="AI17" s="6"/>
      <c r="AJ17" s="5">
        <f t="shared" si="4"/>
        <v>0</v>
      </c>
      <c r="AK17" s="6"/>
      <c r="AL17" s="5">
        <f t="shared" si="5"/>
        <v>0</v>
      </c>
      <c r="AM17" s="6"/>
      <c r="AN17" s="5">
        <f t="shared" si="6"/>
        <v>0</v>
      </c>
      <c r="AO17" s="5">
        <f t="shared" si="12"/>
        <v>0</v>
      </c>
      <c r="AP17" s="5">
        <f t="shared" si="7"/>
        <v>0</v>
      </c>
      <c r="AQ17" s="8">
        <f t="shared" si="13"/>
        <v>0</v>
      </c>
      <c r="AR17" s="9">
        <f t="shared" si="8"/>
        <v>0</v>
      </c>
      <c r="AS17" s="58">
        <f t="shared" si="9"/>
        <v>0</v>
      </c>
    </row>
    <row r="18" spans="1:45" s="27" customFormat="1" ht="10.5" customHeight="1">
      <c r="A18" s="57">
        <f t="shared" si="14"/>
        <v>10</v>
      </c>
      <c r="B18" s="127"/>
      <c r="C18" s="130"/>
      <c r="D18" s="130"/>
      <c r="E18" s="130"/>
      <c r="F18" s="130"/>
      <c r="G18" s="133"/>
      <c r="H18" s="127"/>
      <c r="I18" s="78" t="s">
        <v>78</v>
      </c>
      <c r="J18" s="79" t="s">
        <v>65</v>
      </c>
      <c r="K18" s="71" t="s">
        <v>66</v>
      </c>
      <c r="L18" s="71" t="s">
        <v>156</v>
      </c>
      <c r="M18" s="79"/>
      <c r="N18" s="80" t="s">
        <v>106</v>
      </c>
      <c r="O18" s="79" t="s">
        <v>46</v>
      </c>
      <c r="P18" s="79">
        <v>13</v>
      </c>
      <c r="Q18" s="81">
        <v>0</v>
      </c>
      <c r="R18" s="81">
        <v>0</v>
      </c>
      <c r="S18" s="81">
        <v>292</v>
      </c>
      <c r="T18" s="24">
        <f t="shared" si="10"/>
        <v>292</v>
      </c>
      <c r="U18" s="10">
        <v>1</v>
      </c>
      <c r="V18" s="3" t="s">
        <v>187</v>
      </c>
      <c r="W18" s="4">
        <f t="shared" si="11"/>
        <v>0</v>
      </c>
      <c r="X18" s="5">
        <f t="shared" si="0"/>
        <v>0</v>
      </c>
      <c r="Y18" s="6"/>
      <c r="Z18" s="5">
        <f t="shared" si="1"/>
        <v>0</v>
      </c>
      <c r="AA18" s="28"/>
      <c r="AB18" s="5">
        <f t="shared" si="17"/>
        <v>0</v>
      </c>
      <c r="AC18" s="6"/>
      <c r="AD18" s="5">
        <f t="shared" si="18"/>
        <v>0</v>
      </c>
      <c r="AE18" s="6">
        <v>0</v>
      </c>
      <c r="AF18" s="5">
        <f t="shared" si="2"/>
        <v>0</v>
      </c>
      <c r="AG18" s="5"/>
      <c r="AH18" s="5">
        <f t="shared" si="3"/>
        <v>0</v>
      </c>
      <c r="AI18" s="6"/>
      <c r="AJ18" s="5">
        <f t="shared" si="4"/>
        <v>0</v>
      </c>
      <c r="AK18" s="6"/>
      <c r="AL18" s="5">
        <f t="shared" si="5"/>
        <v>0</v>
      </c>
      <c r="AM18" s="6"/>
      <c r="AN18" s="5">
        <f t="shared" si="6"/>
        <v>0</v>
      </c>
      <c r="AO18" s="5">
        <f t="shared" si="12"/>
        <v>0</v>
      </c>
      <c r="AP18" s="5">
        <f t="shared" si="7"/>
        <v>0</v>
      </c>
      <c r="AQ18" s="8">
        <f t="shared" si="13"/>
        <v>0</v>
      </c>
      <c r="AR18" s="9">
        <f t="shared" si="8"/>
        <v>0</v>
      </c>
      <c r="AS18" s="58">
        <f t="shared" si="9"/>
        <v>0</v>
      </c>
    </row>
    <row r="19" spans="1:45" s="27" customFormat="1" ht="10.5" customHeight="1">
      <c r="A19" s="57">
        <f t="shared" si="14"/>
        <v>11</v>
      </c>
      <c r="B19" s="127"/>
      <c r="C19" s="130"/>
      <c r="D19" s="130"/>
      <c r="E19" s="130"/>
      <c r="F19" s="130"/>
      <c r="G19" s="133"/>
      <c r="H19" s="127"/>
      <c r="I19" s="78" t="s">
        <v>79</v>
      </c>
      <c r="J19" s="79" t="s">
        <v>65</v>
      </c>
      <c r="K19" s="71" t="s">
        <v>66</v>
      </c>
      <c r="L19" s="71" t="s">
        <v>157</v>
      </c>
      <c r="M19" s="79">
        <v>22</v>
      </c>
      <c r="N19" s="80" t="s">
        <v>107</v>
      </c>
      <c r="O19" s="79" t="s">
        <v>185</v>
      </c>
      <c r="P19" s="79">
        <v>10.5</v>
      </c>
      <c r="Q19" s="81">
        <v>12</v>
      </c>
      <c r="R19" s="81">
        <v>42</v>
      </c>
      <c r="S19" s="81"/>
      <c r="T19" s="24">
        <f t="shared" si="10"/>
        <v>54</v>
      </c>
      <c r="U19" s="10">
        <v>1</v>
      </c>
      <c r="V19" s="3" t="s">
        <v>187</v>
      </c>
      <c r="W19" s="4">
        <f t="shared" si="11"/>
        <v>0</v>
      </c>
      <c r="X19" s="5">
        <f t="shared" si="0"/>
        <v>0</v>
      </c>
      <c r="Y19" s="6"/>
      <c r="Z19" s="5">
        <f t="shared" si="1"/>
        <v>0</v>
      </c>
      <c r="AA19" s="28"/>
      <c r="AB19" s="5">
        <f t="shared" si="17"/>
        <v>0</v>
      </c>
      <c r="AC19" s="6"/>
      <c r="AD19" s="5">
        <f t="shared" si="18"/>
        <v>0</v>
      </c>
      <c r="AE19" s="6">
        <v>0</v>
      </c>
      <c r="AF19" s="5">
        <f t="shared" si="2"/>
        <v>0</v>
      </c>
      <c r="AG19" s="5"/>
      <c r="AH19" s="5">
        <f t="shared" si="3"/>
        <v>0</v>
      </c>
      <c r="AI19" s="6"/>
      <c r="AJ19" s="5">
        <f t="shared" si="4"/>
        <v>0</v>
      </c>
      <c r="AK19" s="6"/>
      <c r="AL19" s="5">
        <f t="shared" si="5"/>
        <v>0</v>
      </c>
      <c r="AM19" s="6"/>
      <c r="AN19" s="5">
        <f t="shared" si="6"/>
        <v>0</v>
      </c>
      <c r="AO19" s="5">
        <f t="shared" si="12"/>
        <v>0</v>
      </c>
      <c r="AP19" s="5">
        <f t="shared" si="7"/>
        <v>0</v>
      </c>
      <c r="AQ19" s="8">
        <f t="shared" si="13"/>
        <v>0</v>
      </c>
      <c r="AR19" s="9">
        <f t="shared" si="8"/>
        <v>0</v>
      </c>
      <c r="AS19" s="58">
        <f t="shared" si="9"/>
        <v>0</v>
      </c>
    </row>
    <row r="20" spans="1:45" s="27" customFormat="1" ht="10.5" customHeight="1">
      <c r="A20" s="57">
        <f t="shared" si="14"/>
        <v>12</v>
      </c>
      <c r="B20" s="127"/>
      <c r="C20" s="130"/>
      <c r="D20" s="130"/>
      <c r="E20" s="130"/>
      <c r="F20" s="130"/>
      <c r="G20" s="133"/>
      <c r="H20" s="127"/>
      <c r="I20" s="78" t="s">
        <v>80</v>
      </c>
      <c r="J20" s="79" t="s">
        <v>65</v>
      </c>
      <c r="K20" s="71" t="s">
        <v>66</v>
      </c>
      <c r="L20" s="71" t="s">
        <v>158</v>
      </c>
      <c r="M20" s="79">
        <v>11</v>
      </c>
      <c r="N20" s="80" t="s">
        <v>108</v>
      </c>
      <c r="O20" s="79" t="s">
        <v>185</v>
      </c>
      <c r="P20" s="79">
        <v>13.2</v>
      </c>
      <c r="Q20" s="81">
        <v>860</v>
      </c>
      <c r="R20" s="81">
        <v>1896</v>
      </c>
      <c r="S20" s="81"/>
      <c r="T20" s="24">
        <f t="shared" si="10"/>
        <v>2756</v>
      </c>
      <c r="U20" s="10">
        <v>1</v>
      </c>
      <c r="V20" s="3" t="s">
        <v>187</v>
      </c>
      <c r="W20" s="4">
        <f t="shared" si="11"/>
        <v>0</v>
      </c>
      <c r="X20" s="5">
        <f t="shared" si="0"/>
        <v>0</v>
      </c>
      <c r="Y20" s="6"/>
      <c r="Z20" s="5">
        <f t="shared" si="1"/>
        <v>0</v>
      </c>
      <c r="AA20" s="28"/>
      <c r="AB20" s="5">
        <f t="shared" si="17"/>
        <v>0</v>
      </c>
      <c r="AC20" s="6"/>
      <c r="AD20" s="5">
        <f t="shared" si="18"/>
        <v>0</v>
      </c>
      <c r="AE20" s="6">
        <v>0</v>
      </c>
      <c r="AF20" s="5">
        <f t="shared" si="2"/>
        <v>0</v>
      </c>
      <c r="AG20" s="5"/>
      <c r="AH20" s="5">
        <f t="shared" si="3"/>
        <v>0</v>
      </c>
      <c r="AI20" s="6"/>
      <c r="AJ20" s="5">
        <f t="shared" si="4"/>
        <v>0</v>
      </c>
      <c r="AK20" s="6"/>
      <c r="AL20" s="5">
        <f t="shared" si="5"/>
        <v>0</v>
      </c>
      <c r="AM20" s="6"/>
      <c r="AN20" s="5">
        <f t="shared" si="6"/>
        <v>0</v>
      </c>
      <c r="AO20" s="5">
        <f t="shared" si="12"/>
        <v>0</v>
      </c>
      <c r="AP20" s="5">
        <f t="shared" si="7"/>
        <v>0</v>
      </c>
      <c r="AQ20" s="8">
        <f t="shared" si="13"/>
        <v>0</v>
      </c>
      <c r="AR20" s="9">
        <f t="shared" si="8"/>
        <v>0</v>
      </c>
      <c r="AS20" s="58">
        <f t="shared" si="9"/>
        <v>0</v>
      </c>
    </row>
    <row r="21" spans="1:45" s="27" customFormat="1" ht="10.5" customHeight="1">
      <c r="A21" s="57">
        <f t="shared" si="14"/>
        <v>13</v>
      </c>
      <c r="B21" s="127"/>
      <c r="C21" s="130"/>
      <c r="D21" s="130"/>
      <c r="E21" s="130"/>
      <c r="F21" s="130"/>
      <c r="G21" s="133"/>
      <c r="H21" s="127"/>
      <c r="I21" s="78" t="s">
        <v>81</v>
      </c>
      <c r="J21" s="79" t="s">
        <v>65</v>
      </c>
      <c r="K21" s="71" t="s">
        <v>66</v>
      </c>
      <c r="L21" s="71" t="s">
        <v>159</v>
      </c>
      <c r="M21" s="79" t="s">
        <v>179</v>
      </c>
      <c r="N21" s="80" t="s">
        <v>109</v>
      </c>
      <c r="O21" s="79" t="s">
        <v>185</v>
      </c>
      <c r="P21" s="79">
        <v>12.5</v>
      </c>
      <c r="Q21" s="81">
        <v>120</v>
      </c>
      <c r="R21" s="81">
        <v>360</v>
      </c>
      <c r="S21" s="81"/>
      <c r="T21" s="24">
        <f t="shared" si="10"/>
        <v>480</v>
      </c>
      <c r="U21" s="10">
        <v>1</v>
      </c>
      <c r="V21" s="3" t="s">
        <v>187</v>
      </c>
      <c r="W21" s="4">
        <f t="shared" si="11"/>
        <v>0</v>
      </c>
      <c r="X21" s="5">
        <f t="shared" si="0"/>
        <v>0</v>
      </c>
      <c r="Y21" s="6"/>
      <c r="Z21" s="5">
        <f t="shared" si="1"/>
        <v>0</v>
      </c>
      <c r="AA21" s="28"/>
      <c r="AB21" s="5">
        <f t="shared" si="17"/>
        <v>0</v>
      </c>
      <c r="AC21" s="6"/>
      <c r="AD21" s="5">
        <f t="shared" si="18"/>
        <v>0</v>
      </c>
      <c r="AE21" s="6">
        <v>0</v>
      </c>
      <c r="AF21" s="5">
        <f t="shared" si="2"/>
        <v>0</v>
      </c>
      <c r="AG21" s="5"/>
      <c r="AH21" s="5">
        <f t="shared" si="3"/>
        <v>0</v>
      </c>
      <c r="AI21" s="6"/>
      <c r="AJ21" s="5">
        <f t="shared" si="4"/>
        <v>0</v>
      </c>
      <c r="AK21" s="6"/>
      <c r="AL21" s="5">
        <f t="shared" si="5"/>
        <v>0</v>
      </c>
      <c r="AM21" s="6"/>
      <c r="AN21" s="5">
        <f t="shared" si="6"/>
        <v>0</v>
      </c>
      <c r="AO21" s="5">
        <f t="shared" si="12"/>
        <v>0</v>
      </c>
      <c r="AP21" s="5">
        <f t="shared" si="7"/>
        <v>0</v>
      </c>
      <c r="AQ21" s="8">
        <f t="shared" si="13"/>
        <v>0</v>
      </c>
      <c r="AR21" s="9">
        <f t="shared" si="8"/>
        <v>0</v>
      </c>
      <c r="AS21" s="58">
        <f t="shared" si="9"/>
        <v>0</v>
      </c>
    </row>
    <row r="22" spans="1:45" s="27" customFormat="1" ht="10.5" customHeight="1">
      <c r="A22" s="57">
        <f t="shared" si="14"/>
        <v>14</v>
      </c>
      <c r="B22" s="127"/>
      <c r="C22" s="130"/>
      <c r="D22" s="130"/>
      <c r="E22" s="130"/>
      <c r="F22" s="130"/>
      <c r="G22" s="133"/>
      <c r="H22" s="127"/>
      <c r="I22" s="78" t="s">
        <v>82</v>
      </c>
      <c r="J22" s="79" t="s">
        <v>65</v>
      </c>
      <c r="K22" s="71" t="s">
        <v>66</v>
      </c>
      <c r="L22" s="71" t="s">
        <v>160</v>
      </c>
      <c r="M22" s="79">
        <v>40</v>
      </c>
      <c r="N22" s="80" t="s">
        <v>110</v>
      </c>
      <c r="O22" s="79" t="s">
        <v>185</v>
      </c>
      <c r="P22" s="79">
        <v>10</v>
      </c>
      <c r="Q22" s="81">
        <v>47</v>
      </c>
      <c r="R22" s="81">
        <v>55</v>
      </c>
      <c r="S22" s="81"/>
      <c r="T22" s="24">
        <f t="shared" si="10"/>
        <v>102</v>
      </c>
      <c r="U22" s="10">
        <v>1</v>
      </c>
      <c r="V22" s="3" t="s">
        <v>187</v>
      </c>
      <c r="W22" s="4">
        <f t="shared" si="11"/>
        <v>0</v>
      </c>
      <c r="X22" s="5">
        <f t="shared" si="0"/>
        <v>0</v>
      </c>
      <c r="Y22" s="6"/>
      <c r="Z22" s="5">
        <f t="shared" si="1"/>
        <v>0</v>
      </c>
      <c r="AA22" s="28"/>
      <c r="AB22" s="5">
        <f t="shared" si="17"/>
        <v>0</v>
      </c>
      <c r="AC22" s="6"/>
      <c r="AD22" s="5">
        <f t="shared" si="18"/>
        <v>0</v>
      </c>
      <c r="AE22" s="6">
        <v>0</v>
      </c>
      <c r="AF22" s="5">
        <f t="shared" si="2"/>
        <v>0</v>
      </c>
      <c r="AG22" s="5"/>
      <c r="AH22" s="5">
        <f t="shared" si="3"/>
        <v>0</v>
      </c>
      <c r="AI22" s="6"/>
      <c r="AJ22" s="5">
        <f t="shared" si="4"/>
        <v>0</v>
      </c>
      <c r="AK22" s="6"/>
      <c r="AL22" s="5">
        <f t="shared" si="5"/>
        <v>0</v>
      </c>
      <c r="AM22" s="6"/>
      <c r="AN22" s="5">
        <f t="shared" si="6"/>
        <v>0</v>
      </c>
      <c r="AO22" s="5">
        <f t="shared" si="12"/>
        <v>0</v>
      </c>
      <c r="AP22" s="5">
        <f t="shared" si="7"/>
        <v>0</v>
      </c>
      <c r="AQ22" s="8">
        <f t="shared" si="13"/>
        <v>0</v>
      </c>
      <c r="AR22" s="9">
        <f t="shared" si="8"/>
        <v>0</v>
      </c>
      <c r="AS22" s="58">
        <f t="shared" si="9"/>
        <v>0</v>
      </c>
    </row>
    <row r="23" spans="1:45" s="27" customFormat="1" ht="10.5" customHeight="1">
      <c r="A23" s="57">
        <f t="shared" si="14"/>
        <v>15</v>
      </c>
      <c r="B23" s="127"/>
      <c r="C23" s="130"/>
      <c r="D23" s="130"/>
      <c r="E23" s="130"/>
      <c r="F23" s="130"/>
      <c r="G23" s="133"/>
      <c r="H23" s="127"/>
      <c r="I23" s="78" t="s">
        <v>83</v>
      </c>
      <c r="J23" s="79" t="s">
        <v>65</v>
      </c>
      <c r="K23" s="71" t="s">
        <v>66</v>
      </c>
      <c r="L23" s="71" t="s">
        <v>161</v>
      </c>
      <c r="M23" s="79" t="s">
        <v>180</v>
      </c>
      <c r="N23" s="80" t="s">
        <v>111</v>
      </c>
      <c r="O23" s="79" t="s">
        <v>185</v>
      </c>
      <c r="P23" s="79">
        <v>12</v>
      </c>
      <c r="Q23" s="81">
        <v>212</v>
      </c>
      <c r="R23" s="81">
        <v>518</v>
      </c>
      <c r="S23" s="81"/>
      <c r="T23" s="24">
        <f t="shared" si="10"/>
        <v>730</v>
      </c>
      <c r="U23" s="10">
        <v>1</v>
      </c>
      <c r="V23" s="3" t="s">
        <v>187</v>
      </c>
      <c r="W23" s="4">
        <f t="shared" si="11"/>
        <v>0</v>
      </c>
      <c r="X23" s="5">
        <f t="shared" si="0"/>
        <v>0</v>
      </c>
      <c r="Y23" s="6"/>
      <c r="Z23" s="5">
        <f t="shared" si="1"/>
        <v>0</v>
      </c>
      <c r="AA23" s="28"/>
      <c r="AB23" s="5">
        <f t="shared" si="17"/>
        <v>0</v>
      </c>
      <c r="AC23" s="6"/>
      <c r="AD23" s="5">
        <f t="shared" si="18"/>
        <v>0</v>
      </c>
      <c r="AE23" s="6">
        <v>0</v>
      </c>
      <c r="AF23" s="5">
        <f t="shared" si="2"/>
        <v>0</v>
      </c>
      <c r="AG23" s="5"/>
      <c r="AH23" s="5">
        <f t="shared" si="3"/>
        <v>0</v>
      </c>
      <c r="AI23" s="6"/>
      <c r="AJ23" s="5">
        <f t="shared" si="4"/>
        <v>0</v>
      </c>
      <c r="AK23" s="6"/>
      <c r="AL23" s="5">
        <f t="shared" si="5"/>
        <v>0</v>
      </c>
      <c r="AM23" s="6"/>
      <c r="AN23" s="5">
        <f t="shared" si="6"/>
        <v>0</v>
      </c>
      <c r="AO23" s="5">
        <f t="shared" si="12"/>
        <v>0</v>
      </c>
      <c r="AP23" s="5">
        <f t="shared" si="7"/>
        <v>0</v>
      </c>
      <c r="AQ23" s="8">
        <f t="shared" si="13"/>
        <v>0</v>
      </c>
      <c r="AR23" s="9">
        <f t="shared" si="8"/>
        <v>0</v>
      </c>
      <c r="AS23" s="58">
        <f t="shared" si="9"/>
        <v>0</v>
      </c>
    </row>
    <row r="24" spans="1:45" s="27" customFormat="1" ht="10.5" customHeight="1">
      <c r="A24" s="57">
        <f t="shared" si="14"/>
        <v>16</v>
      </c>
      <c r="B24" s="127"/>
      <c r="C24" s="130"/>
      <c r="D24" s="130"/>
      <c r="E24" s="130"/>
      <c r="F24" s="130"/>
      <c r="G24" s="133"/>
      <c r="H24" s="127"/>
      <c r="I24" s="78" t="s">
        <v>84</v>
      </c>
      <c r="J24" s="79" t="s">
        <v>65</v>
      </c>
      <c r="K24" s="71" t="s">
        <v>66</v>
      </c>
      <c r="L24" s="71" t="s">
        <v>162</v>
      </c>
      <c r="M24" s="79" t="s">
        <v>181</v>
      </c>
      <c r="N24" s="80" t="s">
        <v>112</v>
      </c>
      <c r="O24" s="79" t="s">
        <v>185</v>
      </c>
      <c r="P24" s="79">
        <v>10.5</v>
      </c>
      <c r="Q24" s="81">
        <v>42</v>
      </c>
      <c r="R24" s="81">
        <v>132</v>
      </c>
      <c r="S24" s="81"/>
      <c r="T24" s="24">
        <f t="shared" si="10"/>
        <v>174</v>
      </c>
      <c r="U24" s="10">
        <v>1</v>
      </c>
      <c r="V24" s="3" t="s">
        <v>187</v>
      </c>
      <c r="W24" s="4">
        <f t="shared" si="11"/>
        <v>0</v>
      </c>
      <c r="X24" s="5">
        <f t="shared" si="0"/>
        <v>0</v>
      </c>
      <c r="Y24" s="6"/>
      <c r="Z24" s="5">
        <f t="shared" si="1"/>
        <v>0</v>
      </c>
      <c r="AA24" s="28"/>
      <c r="AB24" s="5">
        <f t="shared" si="17"/>
        <v>0</v>
      </c>
      <c r="AC24" s="6"/>
      <c r="AD24" s="5">
        <f t="shared" si="18"/>
        <v>0</v>
      </c>
      <c r="AE24" s="6">
        <v>0</v>
      </c>
      <c r="AF24" s="5">
        <f t="shared" si="2"/>
        <v>0</v>
      </c>
      <c r="AG24" s="5"/>
      <c r="AH24" s="5">
        <f t="shared" si="3"/>
        <v>0</v>
      </c>
      <c r="AI24" s="6"/>
      <c r="AJ24" s="5">
        <f t="shared" si="4"/>
        <v>0</v>
      </c>
      <c r="AK24" s="6"/>
      <c r="AL24" s="5">
        <f t="shared" si="5"/>
        <v>0</v>
      </c>
      <c r="AM24" s="6"/>
      <c r="AN24" s="5">
        <f t="shared" si="6"/>
        <v>0</v>
      </c>
      <c r="AO24" s="5">
        <f t="shared" si="12"/>
        <v>0</v>
      </c>
      <c r="AP24" s="5">
        <f t="shared" si="7"/>
        <v>0</v>
      </c>
      <c r="AQ24" s="8">
        <f t="shared" si="13"/>
        <v>0</v>
      </c>
      <c r="AR24" s="9">
        <f t="shared" si="8"/>
        <v>0</v>
      </c>
      <c r="AS24" s="58">
        <f t="shared" si="9"/>
        <v>0</v>
      </c>
    </row>
    <row r="25" spans="1:45" s="27" customFormat="1" ht="10.5" customHeight="1">
      <c r="A25" s="57">
        <f t="shared" si="14"/>
        <v>17</v>
      </c>
      <c r="B25" s="127"/>
      <c r="C25" s="130"/>
      <c r="D25" s="130"/>
      <c r="E25" s="130"/>
      <c r="F25" s="130"/>
      <c r="G25" s="133"/>
      <c r="H25" s="127"/>
      <c r="I25" s="78" t="s">
        <v>85</v>
      </c>
      <c r="J25" s="79" t="s">
        <v>65</v>
      </c>
      <c r="K25" s="71" t="s">
        <v>66</v>
      </c>
      <c r="L25" s="71" t="s">
        <v>155</v>
      </c>
      <c r="M25" s="79" t="s">
        <v>182</v>
      </c>
      <c r="N25" s="80" t="s">
        <v>113</v>
      </c>
      <c r="O25" s="79" t="s">
        <v>185</v>
      </c>
      <c r="P25" s="79">
        <v>10.5</v>
      </c>
      <c r="Q25" s="81">
        <v>115</v>
      </c>
      <c r="R25" s="81">
        <v>405</v>
      </c>
      <c r="S25" s="81"/>
      <c r="T25" s="24">
        <f t="shared" si="10"/>
        <v>520</v>
      </c>
      <c r="U25" s="10">
        <v>1</v>
      </c>
      <c r="V25" s="3" t="s">
        <v>187</v>
      </c>
      <c r="W25" s="4">
        <f t="shared" si="11"/>
        <v>0</v>
      </c>
      <c r="X25" s="5">
        <f t="shared" si="0"/>
        <v>0</v>
      </c>
      <c r="Y25" s="6"/>
      <c r="Z25" s="5">
        <f t="shared" si="1"/>
        <v>0</v>
      </c>
      <c r="AA25" s="28"/>
      <c r="AB25" s="5">
        <f t="shared" si="17"/>
        <v>0</v>
      </c>
      <c r="AC25" s="6"/>
      <c r="AD25" s="5">
        <f t="shared" si="18"/>
        <v>0</v>
      </c>
      <c r="AE25" s="6">
        <v>0</v>
      </c>
      <c r="AF25" s="5">
        <f t="shared" si="2"/>
        <v>0</v>
      </c>
      <c r="AG25" s="5"/>
      <c r="AH25" s="5">
        <f t="shared" si="3"/>
        <v>0</v>
      </c>
      <c r="AI25" s="6"/>
      <c r="AJ25" s="5">
        <f t="shared" si="4"/>
        <v>0</v>
      </c>
      <c r="AK25" s="6"/>
      <c r="AL25" s="5">
        <f t="shared" si="5"/>
        <v>0</v>
      </c>
      <c r="AM25" s="6"/>
      <c r="AN25" s="5">
        <f t="shared" si="6"/>
        <v>0</v>
      </c>
      <c r="AO25" s="5">
        <f t="shared" si="12"/>
        <v>0</v>
      </c>
      <c r="AP25" s="5">
        <f t="shared" si="7"/>
        <v>0</v>
      </c>
      <c r="AQ25" s="8">
        <f t="shared" si="13"/>
        <v>0</v>
      </c>
      <c r="AR25" s="9">
        <f t="shared" si="8"/>
        <v>0</v>
      </c>
      <c r="AS25" s="58">
        <f t="shared" si="9"/>
        <v>0</v>
      </c>
    </row>
    <row r="26" spans="1:45" s="27" customFormat="1" ht="10.5" customHeight="1">
      <c r="A26" s="57">
        <f t="shared" si="14"/>
        <v>18</v>
      </c>
      <c r="B26" s="127"/>
      <c r="C26" s="130"/>
      <c r="D26" s="130"/>
      <c r="E26" s="130"/>
      <c r="F26" s="130"/>
      <c r="G26" s="133"/>
      <c r="H26" s="127"/>
      <c r="I26" s="78" t="s">
        <v>86</v>
      </c>
      <c r="J26" s="79" t="s">
        <v>65</v>
      </c>
      <c r="K26" s="71" t="s">
        <v>66</v>
      </c>
      <c r="L26" s="71" t="s">
        <v>163</v>
      </c>
      <c r="M26" s="79" t="s">
        <v>183</v>
      </c>
      <c r="N26" s="80" t="s">
        <v>114</v>
      </c>
      <c r="O26" s="79" t="s">
        <v>185</v>
      </c>
      <c r="P26" s="79">
        <v>5.8</v>
      </c>
      <c r="Q26" s="81">
        <v>186</v>
      </c>
      <c r="R26" s="81">
        <v>516</v>
      </c>
      <c r="S26" s="81"/>
      <c r="T26" s="24">
        <f t="shared" si="10"/>
        <v>702</v>
      </c>
      <c r="U26" s="10">
        <v>1</v>
      </c>
      <c r="V26" s="3" t="s">
        <v>187</v>
      </c>
      <c r="W26" s="4">
        <f t="shared" si="11"/>
        <v>0</v>
      </c>
      <c r="X26" s="5">
        <f t="shared" si="0"/>
        <v>0</v>
      </c>
      <c r="Y26" s="6"/>
      <c r="Z26" s="5">
        <f t="shared" si="1"/>
        <v>0</v>
      </c>
      <c r="AA26" s="28"/>
      <c r="AB26" s="5">
        <f t="shared" si="17"/>
        <v>0</v>
      </c>
      <c r="AC26" s="6"/>
      <c r="AD26" s="5">
        <f t="shared" si="18"/>
        <v>0</v>
      </c>
      <c r="AE26" s="6">
        <v>0</v>
      </c>
      <c r="AF26" s="5">
        <f t="shared" si="2"/>
        <v>0</v>
      </c>
      <c r="AG26" s="5"/>
      <c r="AH26" s="5">
        <f t="shared" si="3"/>
        <v>0</v>
      </c>
      <c r="AI26" s="6"/>
      <c r="AJ26" s="5">
        <f t="shared" si="4"/>
        <v>0</v>
      </c>
      <c r="AK26" s="6"/>
      <c r="AL26" s="5">
        <f t="shared" si="5"/>
        <v>0</v>
      </c>
      <c r="AM26" s="6"/>
      <c r="AN26" s="5">
        <f t="shared" si="6"/>
        <v>0</v>
      </c>
      <c r="AO26" s="5">
        <f t="shared" si="12"/>
        <v>0</v>
      </c>
      <c r="AP26" s="5">
        <f t="shared" si="7"/>
        <v>0</v>
      </c>
      <c r="AQ26" s="8">
        <f t="shared" si="13"/>
        <v>0</v>
      </c>
      <c r="AR26" s="9">
        <f t="shared" si="8"/>
        <v>0</v>
      </c>
      <c r="AS26" s="58">
        <f t="shared" si="9"/>
        <v>0</v>
      </c>
    </row>
    <row r="27" spans="1:45" s="27" customFormat="1" ht="10.5" customHeight="1">
      <c r="A27" s="57">
        <f t="shared" si="14"/>
        <v>19</v>
      </c>
      <c r="B27" s="127"/>
      <c r="C27" s="130"/>
      <c r="D27" s="130"/>
      <c r="E27" s="130"/>
      <c r="F27" s="130"/>
      <c r="G27" s="133"/>
      <c r="H27" s="127"/>
      <c r="I27" s="78" t="s">
        <v>87</v>
      </c>
      <c r="J27" s="79" t="s">
        <v>65</v>
      </c>
      <c r="K27" s="71" t="s">
        <v>66</v>
      </c>
      <c r="L27" s="71" t="s">
        <v>164</v>
      </c>
      <c r="M27" s="79">
        <v>36</v>
      </c>
      <c r="N27" s="80" t="s">
        <v>115</v>
      </c>
      <c r="O27" s="79" t="s">
        <v>185</v>
      </c>
      <c r="P27" s="79">
        <v>16</v>
      </c>
      <c r="Q27" s="81">
        <v>89</v>
      </c>
      <c r="R27" s="81">
        <v>201</v>
      </c>
      <c r="S27" s="81"/>
      <c r="T27" s="24">
        <f t="shared" si="10"/>
        <v>290</v>
      </c>
      <c r="U27" s="10">
        <v>1</v>
      </c>
      <c r="V27" s="3" t="s">
        <v>187</v>
      </c>
      <c r="W27" s="4">
        <f t="shared" si="11"/>
        <v>0</v>
      </c>
      <c r="X27" s="5">
        <f t="shared" si="0"/>
        <v>0</v>
      </c>
      <c r="Y27" s="6"/>
      <c r="Z27" s="5">
        <f t="shared" si="1"/>
        <v>0</v>
      </c>
      <c r="AA27" s="28"/>
      <c r="AB27" s="5">
        <f t="shared" si="17"/>
        <v>0</v>
      </c>
      <c r="AC27" s="6"/>
      <c r="AD27" s="5">
        <f t="shared" si="18"/>
        <v>0</v>
      </c>
      <c r="AE27" s="6">
        <v>0</v>
      </c>
      <c r="AF27" s="5">
        <f t="shared" si="2"/>
        <v>0</v>
      </c>
      <c r="AG27" s="5"/>
      <c r="AH27" s="5">
        <f t="shared" si="3"/>
        <v>0</v>
      </c>
      <c r="AI27" s="6"/>
      <c r="AJ27" s="5">
        <f t="shared" si="4"/>
        <v>0</v>
      </c>
      <c r="AK27" s="6"/>
      <c r="AL27" s="5">
        <f t="shared" si="5"/>
        <v>0</v>
      </c>
      <c r="AM27" s="6"/>
      <c r="AN27" s="5">
        <f t="shared" si="6"/>
        <v>0</v>
      </c>
      <c r="AO27" s="5">
        <f t="shared" si="12"/>
        <v>0</v>
      </c>
      <c r="AP27" s="5">
        <f t="shared" si="7"/>
        <v>0</v>
      </c>
      <c r="AQ27" s="8">
        <f t="shared" si="13"/>
        <v>0</v>
      </c>
      <c r="AR27" s="9">
        <f t="shared" si="8"/>
        <v>0</v>
      </c>
      <c r="AS27" s="58">
        <f t="shared" si="9"/>
        <v>0</v>
      </c>
    </row>
    <row r="28" spans="1:45" s="27" customFormat="1" ht="10.5" customHeight="1">
      <c r="A28" s="57">
        <f t="shared" si="14"/>
        <v>20</v>
      </c>
      <c r="B28" s="127"/>
      <c r="C28" s="130"/>
      <c r="D28" s="130"/>
      <c r="E28" s="130"/>
      <c r="F28" s="130"/>
      <c r="G28" s="133"/>
      <c r="H28" s="127"/>
      <c r="I28" s="78" t="s">
        <v>88</v>
      </c>
      <c r="J28" s="79" t="s">
        <v>65</v>
      </c>
      <c r="K28" s="71" t="s">
        <v>66</v>
      </c>
      <c r="L28" s="71" t="s">
        <v>156</v>
      </c>
      <c r="M28" s="79" t="s">
        <v>184</v>
      </c>
      <c r="N28" s="80" t="s">
        <v>116</v>
      </c>
      <c r="O28" s="79" t="s">
        <v>185</v>
      </c>
      <c r="P28" s="79">
        <v>6.6</v>
      </c>
      <c r="Q28" s="81">
        <v>389</v>
      </c>
      <c r="R28" s="81">
        <v>878</v>
      </c>
      <c r="S28" s="81"/>
      <c r="T28" s="24">
        <f t="shared" si="10"/>
        <v>1267</v>
      </c>
      <c r="U28" s="10">
        <v>1</v>
      </c>
      <c r="V28" s="3" t="s">
        <v>187</v>
      </c>
      <c r="W28" s="4">
        <f t="shared" si="11"/>
        <v>0</v>
      </c>
      <c r="X28" s="5">
        <f t="shared" si="0"/>
        <v>0</v>
      </c>
      <c r="Y28" s="6"/>
      <c r="Z28" s="5">
        <f t="shared" si="1"/>
        <v>0</v>
      </c>
      <c r="AA28" s="28"/>
      <c r="AB28" s="5">
        <f t="shared" si="17"/>
        <v>0</v>
      </c>
      <c r="AC28" s="6"/>
      <c r="AD28" s="5">
        <f t="shared" si="18"/>
        <v>0</v>
      </c>
      <c r="AE28" s="6">
        <v>0</v>
      </c>
      <c r="AF28" s="5">
        <f t="shared" si="2"/>
        <v>0</v>
      </c>
      <c r="AG28" s="5"/>
      <c r="AH28" s="5">
        <f t="shared" si="3"/>
        <v>0</v>
      </c>
      <c r="AI28" s="6"/>
      <c r="AJ28" s="5">
        <f t="shared" si="4"/>
        <v>0</v>
      </c>
      <c r="AK28" s="6"/>
      <c r="AL28" s="5">
        <f t="shared" si="5"/>
        <v>0</v>
      </c>
      <c r="AM28" s="6"/>
      <c r="AN28" s="5">
        <f t="shared" si="6"/>
        <v>0</v>
      </c>
      <c r="AO28" s="5">
        <f t="shared" si="12"/>
        <v>0</v>
      </c>
      <c r="AP28" s="5">
        <f t="shared" si="7"/>
        <v>0</v>
      </c>
      <c r="AQ28" s="8">
        <f t="shared" si="13"/>
        <v>0</v>
      </c>
      <c r="AR28" s="9">
        <f t="shared" si="8"/>
        <v>0</v>
      </c>
      <c r="AS28" s="58">
        <f t="shared" si="9"/>
        <v>0</v>
      </c>
    </row>
    <row r="29" spans="1:45" s="27" customFormat="1" ht="10.5" customHeight="1">
      <c r="A29" s="57">
        <f t="shared" si="14"/>
        <v>21</v>
      </c>
      <c r="B29" s="127"/>
      <c r="C29" s="130"/>
      <c r="D29" s="130"/>
      <c r="E29" s="130"/>
      <c r="F29" s="130"/>
      <c r="G29" s="133"/>
      <c r="H29" s="127"/>
      <c r="I29" s="78" t="s">
        <v>89</v>
      </c>
      <c r="J29" s="79" t="s">
        <v>65</v>
      </c>
      <c r="K29" s="71" t="s">
        <v>66</v>
      </c>
      <c r="L29" s="71" t="s">
        <v>149</v>
      </c>
      <c r="M29" s="79"/>
      <c r="N29" s="80" t="s">
        <v>117</v>
      </c>
      <c r="O29" s="79" t="s">
        <v>45</v>
      </c>
      <c r="P29" s="79">
        <v>25</v>
      </c>
      <c r="Q29" s="81">
        <v>0</v>
      </c>
      <c r="R29" s="81"/>
      <c r="S29" s="81">
        <v>189</v>
      </c>
      <c r="T29" s="24">
        <f t="shared" si="10"/>
        <v>189</v>
      </c>
      <c r="U29" s="10">
        <v>1</v>
      </c>
      <c r="V29" s="3" t="s">
        <v>187</v>
      </c>
      <c r="W29" s="4">
        <f t="shared" si="11"/>
        <v>0</v>
      </c>
      <c r="X29" s="5">
        <f t="shared" si="0"/>
        <v>0</v>
      </c>
      <c r="Y29" s="6"/>
      <c r="Z29" s="5">
        <f t="shared" si="1"/>
        <v>0</v>
      </c>
      <c r="AA29" s="28"/>
      <c r="AB29" s="5">
        <f t="shared" si="17"/>
        <v>0</v>
      </c>
      <c r="AC29" s="6"/>
      <c r="AD29" s="5">
        <f t="shared" si="18"/>
        <v>0</v>
      </c>
      <c r="AE29" s="6">
        <v>0</v>
      </c>
      <c r="AF29" s="5">
        <f t="shared" si="2"/>
        <v>0</v>
      </c>
      <c r="AG29" s="5"/>
      <c r="AH29" s="5">
        <f t="shared" si="3"/>
        <v>0</v>
      </c>
      <c r="AI29" s="6"/>
      <c r="AJ29" s="5">
        <f t="shared" si="4"/>
        <v>0</v>
      </c>
      <c r="AK29" s="6"/>
      <c r="AL29" s="5">
        <f t="shared" si="5"/>
        <v>0</v>
      </c>
      <c r="AM29" s="6"/>
      <c r="AN29" s="5">
        <f t="shared" si="6"/>
        <v>0</v>
      </c>
      <c r="AO29" s="5">
        <f t="shared" si="12"/>
        <v>0</v>
      </c>
      <c r="AP29" s="5">
        <f t="shared" si="7"/>
        <v>0</v>
      </c>
      <c r="AQ29" s="8">
        <f t="shared" si="13"/>
        <v>0</v>
      </c>
      <c r="AR29" s="9">
        <f t="shared" si="8"/>
        <v>0</v>
      </c>
      <c r="AS29" s="58">
        <f t="shared" si="9"/>
        <v>0</v>
      </c>
    </row>
    <row r="30" spans="1:45" s="27" customFormat="1" ht="10.5" customHeight="1">
      <c r="A30" s="57">
        <f t="shared" si="14"/>
        <v>22</v>
      </c>
      <c r="B30" s="127"/>
      <c r="C30" s="130"/>
      <c r="D30" s="130"/>
      <c r="E30" s="130"/>
      <c r="F30" s="130"/>
      <c r="G30" s="133"/>
      <c r="H30" s="127"/>
      <c r="I30" s="78" t="s">
        <v>90</v>
      </c>
      <c r="J30" s="79" t="s">
        <v>65</v>
      </c>
      <c r="K30" s="71" t="s">
        <v>66</v>
      </c>
      <c r="L30" s="71" t="s">
        <v>165</v>
      </c>
      <c r="M30" s="79">
        <v>12</v>
      </c>
      <c r="N30" s="80" t="s">
        <v>118</v>
      </c>
      <c r="O30" s="79" t="s">
        <v>185</v>
      </c>
      <c r="P30" s="79">
        <v>10.5</v>
      </c>
      <c r="Q30" s="81">
        <v>124</v>
      </c>
      <c r="R30" s="81">
        <v>302</v>
      </c>
      <c r="S30" s="81"/>
      <c r="T30" s="24">
        <f t="shared" si="10"/>
        <v>426</v>
      </c>
      <c r="U30" s="10">
        <v>1</v>
      </c>
      <c r="V30" s="3" t="s">
        <v>187</v>
      </c>
      <c r="W30" s="4">
        <f t="shared" si="11"/>
        <v>0</v>
      </c>
      <c r="X30" s="5">
        <f t="shared" si="0"/>
        <v>0</v>
      </c>
      <c r="Y30" s="6"/>
      <c r="Z30" s="5">
        <f t="shared" si="1"/>
        <v>0</v>
      </c>
      <c r="AA30" s="28"/>
      <c r="AB30" s="5">
        <f t="shared" si="17"/>
        <v>0</v>
      </c>
      <c r="AC30" s="6"/>
      <c r="AD30" s="5">
        <f t="shared" si="18"/>
        <v>0</v>
      </c>
      <c r="AE30" s="6">
        <v>0</v>
      </c>
      <c r="AF30" s="5">
        <f t="shared" si="2"/>
        <v>0</v>
      </c>
      <c r="AG30" s="5"/>
      <c r="AH30" s="5">
        <f t="shared" si="3"/>
        <v>0</v>
      </c>
      <c r="AI30" s="6"/>
      <c r="AJ30" s="5">
        <f t="shared" si="4"/>
        <v>0</v>
      </c>
      <c r="AK30" s="6"/>
      <c r="AL30" s="5">
        <f t="shared" si="5"/>
        <v>0</v>
      </c>
      <c r="AM30" s="6"/>
      <c r="AN30" s="5">
        <f t="shared" si="6"/>
        <v>0</v>
      </c>
      <c r="AO30" s="5">
        <f t="shared" si="12"/>
        <v>0</v>
      </c>
      <c r="AP30" s="5">
        <f t="shared" si="7"/>
        <v>0</v>
      </c>
      <c r="AQ30" s="8">
        <f t="shared" si="13"/>
        <v>0</v>
      </c>
      <c r="AR30" s="9">
        <f t="shared" si="8"/>
        <v>0</v>
      </c>
      <c r="AS30" s="58">
        <f t="shared" si="9"/>
        <v>0</v>
      </c>
    </row>
    <row r="31" spans="1:45" s="27" customFormat="1" ht="10.5" customHeight="1">
      <c r="A31" s="57">
        <f t="shared" si="14"/>
        <v>23</v>
      </c>
      <c r="B31" s="127"/>
      <c r="C31" s="130"/>
      <c r="D31" s="130"/>
      <c r="E31" s="130"/>
      <c r="F31" s="130"/>
      <c r="G31" s="133"/>
      <c r="H31" s="127"/>
      <c r="I31" s="78" t="s">
        <v>91</v>
      </c>
      <c r="J31" s="79" t="s">
        <v>65</v>
      </c>
      <c r="K31" s="71" t="s">
        <v>66</v>
      </c>
      <c r="L31" s="71" t="s">
        <v>166</v>
      </c>
      <c r="M31" s="79">
        <v>13</v>
      </c>
      <c r="N31" s="80" t="s">
        <v>119</v>
      </c>
      <c r="O31" s="79" t="s">
        <v>185</v>
      </c>
      <c r="P31" s="79">
        <v>20</v>
      </c>
      <c r="Q31" s="81">
        <v>185</v>
      </c>
      <c r="R31" s="81">
        <v>273</v>
      </c>
      <c r="S31" s="81"/>
      <c r="T31" s="24">
        <f t="shared" si="10"/>
        <v>458</v>
      </c>
      <c r="U31" s="10">
        <v>1</v>
      </c>
      <c r="V31" s="3" t="s">
        <v>187</v>
      </c>
      <c r="W31" s="4">
        <f t="shared" si="11"/>
        <v>0</v>
      </c>
      <c r="X31" s="5">
        <f t="shared" si="0"/>
        <v>0</v>
      </c>
      <c r="Y31" s="6"/>
      <c r="Z31" s="5">
        <f t="shared" si="1"/>
        <v>0</v>
      </c>
      <c r="AA31" s="28"/>
      <c r="AB31" s="5">
        <f t="shared" si="17"/>
        <v>0</v>
      </c>
      <c r="AC31" s="6"/>
      <c r="AD31" s="5">
        <f t="shared" si="18"/>
        <v>0</v>
      </c>
      <c r="AE31" s="6">
        <v>0</v>
      </c>
      <c r="AF31" s="5">
        <f t="shared" si="2"/>
        <v>0</v>
      </c>
      <c r="AG31" s="5"/>
      <c r="AH31" s="5">
        <f t="shared" si="3"/>
        <v>0</v>
      </c>
      <c r="AI31" s="6"/>
      <c r="AJ31" s="5">
        <f t="shared" si="4"/>
        <v>0</v>
      </c>
      <c r="AK31" s="6"/>
      <c r="AL31" s="5">
        <f t="shared" si="5"/>
        <v>0</v>
      </c>
      <c r="AM31" s="6"/>
      <c r="AN31" s="5">
        <f t="shared" si="6"/>
        <v>0</v>
      </c>
      <c r="AO31" s="5">
        <f t="shared" si="12"/>
        <v>0</v>
      </c>
      <c r="AP31" s="5">
        <f t="shared" si="7"/>
        <v>0</v>
      </c>
      <c r="AQ31" s="8">
        <f t="shared" si="13"/>
        <v>0</v>
      </c>
      <c r="AR31" s="9">
        <f t="shared" si="8"/>
        <v>0</v>
      </c>
      <c r="AS31" s="58">
        <f t="shared" si="9"/>
        <v>0</v>
      </c>
    </row>
    <row r="32" spans="1:45" s="27" customFormat="1" ht="10.5" customHeight="1">
      <c r="A32" s="57">
        <f t="shared" si="14"/>
        <v>24</v>
      </c>
      <c r="B32" s="127"/>
      <c r="C32" s="130"/>
      <c r="D32" s="130"/>
      <c r="E32" s="130"/>
      <c r="F32" s="130"/>
      <c r="G32" s="133"/>
      <c r="H32" s="127"/>
      <c r="I32" s="71" t="s">
        <v>92</v>
      </c>
      <c r="J32" s="79" t="s">
        <v>65</v>
      </c>
      <c r="K32" s="71" t="s">
        <v>66</v>
      </c>
      <c r="L32" s="71" t="s">
        <v>148</v>
      </c>
      <c r="M32" s="79">
        <v>1</v>
      </c>
      <c r="N32" s="71" t="s">
        <v>120</v>
      </c>
      <c r="O32" s="79" t="s">
        <v>45</v>
      </c>
      <c r="P32" s="79">
        <v>5</v>
      </c>
      <c r="Q32" s="81">
        <v>0</v>
      </c>
      <c r="R32" s="81">
        <v>0</v>
      </c>
      <c r="S32" s="81">
        <v>1998</v>
      </c>
      <c r="T32" s="24">
        <f t="shared" si="10"/>
        <v>1998</v>
      </c>
      <c r="U32" s="10">
        <v>1</v>
      </c>
      <c r="V32" s="3" t="s">
        <v>187</v>
      </c>
      <c r="W32" s="4">
        <f t="shared" si="11"/>
        <v>0</v>
      </c>
      <c r="X32" s="5">
        <f t="shared" si="0"/>
        <v>0</v>
      </c>
      <c r="Y32" s="6"/>
      <c r="Z32" s="5">
        <f t="shared" si="1"/>
        <v>0</v>
      </c>
      <c r="AA32" s="28"/>
      <c r="AB32" s="5">
        <f t="shared" si="17"/>
        <v>0</v>
      </c>
      <c r="AC32" s="6"/>
      <c r="AD32" s="5">
        <f t="shared" si="18"/>
        <v>0</v>
      </c>
      <c r="AE32" s="6">
        <v>0</v>
      </c>
      <c r="AF32" s="5">
        <f t="shared" si="2"/>
        <v>0</v>
      </c>
      <c r="AG32" s="5"/>
      <c r="AH32" s="5">
        <f t="shared" si="3"/>
        <v>0</v>
      </c>
      <c r="AI32" s="6"/>
      <c r="AJ32" s="5">
        <f t="shared" si="4"/>
        <v>0</v>
      </c>
      <c r="AK32" s="6"/>
      <c r="AL32" s="5">
        <f t="shared" si="5"/>
        <v>0</v>
      </c>
      <c r="AM32" s="6"/>
      <c r="AN32" s="5">
        <f t="shared" si="6"/>
        <v>0</v>
      </c>
      <c r="AO32" s="5">
        <f t="shared" si="12"/>
        <v>0</v>
      </c>
      <c r="AP32" s="5">
        <f t="shared" si="7"/>
        <v>0</v>
      </c>
      <c r="AQ32" s="8">
        <f t="shared" si="13"/>
        <v>0</v>
      </c>
      <c r="AR32" s="9">
        <f t="shared" si="8"/>
        <v>0</v>
      </c>
      <c r="AS32" s="58">
        <f t="shared" si="9"/>
        <v>0</v>
      </c>
    </row>
    <row r="33" spans="1:45" s="27" customFormat="1" ht="10.5" customHeight="1">
      <c r="A33" s="57">
        <f t="shared" si="14"/>
        <v>25</v>
      </c>
      <c r="B33" s="127"/>
      <c r="C33" s="130"/>
      <c r="D33" s="130"/>
      <c r="E33" s="130"/>
      <c r="F33" s="130"/>
      <c r="G33" s="133"/>
      <c r="H33" s="127"/>
      <c r="I33" s="78" t="s">
        <v>93</v>
      </c>
      <c r="J33" s="79" t="s">
        <v>65</v>
      </c>
      <c r="K33" s="71" t="s">
        <v>66</v>
      </c>
      <c r="L33" s="71" t="s">
        <v>189</v>
      </c>
      <c r="M33" s="79"/>
      <c r="N33" s="80" t="s">
        <v>121</v>
      </c>
      <c r="O33" s="79" t="s">
        <v>185</v>
      </c>
      <c r="P33" s="79">
        <v>23</v>
      </c>
      <c r="Q33" s="81">
        <v>6886</v>
      </c>
      <c r="R33" s="81">
        <v>69616</v>
      </c>
      <c r="S33" s="31"/>
      <c r="T33" s="24">
        <f t="shared" si="10"/>
        <v>76502</v>
      </c>
      <c r="U33" s="10">
        <v>1</v>
      </c>
      <c r="V33" s="3" t="s">
        <v>187</v>
      </c>
      <c r="W33" s="4">
        <f t="shared" si="11"/>
        <v>0</v>
      </c>
      <c r="X33" s="5">
        <f t="shared" si="0"/>
        <v>0</v>
      </c>
      <c r="Y33" s="6"/>
      <c r="Z33" s="5">
        <f t="shared" si="1"/>
        <v>0</v>
      </c>
      <c r="AA33" s="28"/>
      <c r="AB33" s="5">
        <f t="shared" si="17"/>
        <v>0</v>
      </c>
      <c r="AC33" s="6"/>
      <c r="AD33" s="5">
        <f t="shared" si="18"/>
        <v>0</v>
      </c>
      <c r="AE33" s="6">
        <v>0</v>
      </c>
      <c r="AF33" s="5">
        <f t="shared" si="2"/>
        <v>0</v>
      </c>
      <c r="AG33" s="5"/>
      <c r="AH33" s="5">
        <f t="shared" si="3"/>
        <v>0</v>
      </c>
      <c r="AI33" s="6"/>
      <c r="AJ33" s="5">
        <f t="shared" si="4"/>
        <v>0</v>
      </c>
      <c r="AK33" s="6"/>
      <c r="AL33" s="5">
        <f t="shared" si="5"/>
        <v>0</v>
      </c>
      <c r="AM33" s="6"/>
      <c r="AN33" s="5">
        <f t="shared" si="6"/>
        <v>0</v>
      </c>
      <c r="AO33" s="5">
        <f t="shared" si="12"/>
        <v>0</v>
      </c>
      <c r="AP33" s="5">
        <f t="shared" si="7"/>
        <v>0</v>
      </c>
      <c r="AQ33" s="8">
        <f t="shared" si="13"/>
        <v>0</v>
      </c>
      <c r="AR33" s="9">
        <f t="shared" si="8"/>
        <v>0</v>
      </c>
      <c r="AS33" s="58">
        <f t="shared" si="9"/>
        <v>0</v>
      </c>
    </row>
    <row r="34" spans="1:45" s="27" customFormat="1" ht="10.5" customHeight="1">
      <c r="A34" s="57">
        <f t="shared" si="14"/>
        <v>26</v>
      </c>
      <c r="B34" s="127"/>
      <c r="C34" s="130"/>
      <c r="D34" s="130"/>
      <c r="E34" s="130"/>
      <c r="F34" s="130"/>
      <c r="G34" s="133"/>
      <c r="H34" s="127"/>
      <c r="I34" s="78" t="s">
        <v>94</v>
      </c>
      <c r="J34" s="79" t="s">
        <v>65</v>
      </c>
      <c r="K34" s="71" t="s">
        <v>66</v>
      </c>
      <c r="L34" s="71" t="s">
        <v>160</v>
      </c>
      <c r="M34" s="79"/>
      <c r="N34" s="80" t="s">
        <v>122</v>
      </c>
      <c r="O34" s="79" t="s">
        <v>185</v>
      </c>
      <c r="P34" s="79">
        <v>20</v>
      </c>
      <c r="Q34" s="81">
        <v>2072</v>
      </c>
      <c r="R34" s="81">
        <v>12496</v>
      </c>
      <c r="S34" s="31"/>
      <c r="T34" s="24">
        <f t="shared" si="10"/>
        <v>14568</v>
      </c>
      <c r="U34" s="10">
        <v>1</v>
      </c>
      <c r="V34" s="3" t="s">
        <v>187</v>
      </c>
      <c r="W34" s="4">
        <f t="shared" si="11"/>
        <v>0</v>
      </c>
      <c r="X34" s="5">
        <f t="shared" si="0"/>
        <v>0</v>
      </c>
      <c r="Y34" s="6"/>
      <c r="Z34" s="5">
        <f t="shared" si="1"/>
        <v>0</v>
      </c>
      <c r="AA34" s="28"/>
      <c r="AB34" s="5">
        <f t="shared" si="17"/>
        <v>0</v>
      </c>
      <c r="AC34" s="6"/>
      <c r="AD34" s="5">
        <f t="shared" si="18"/>
        <v>0</v>
      </c>
      <c r="AE34" s="6">
        <v>0</v>
      </c>
      <c r="AF34" s="5">
        <f t="shared" si="2"/>
        <v>0</v>
      </c>
      <c r="AG34" s="5"/>
      <c r="AH34" s="5">
        <f t="shared" si="3"/>
        <v>0</v>
      </c>
      <c r="AI34" s="6"/>
      <c r="AJ34" s="5">
        <f t="shared" si="4"/>
        <v>0</v>
      </c>
      <c r="AK34" s="6"/>
      <c r="AL34" s="5">
        <f t="shared" si="5"/>
        <v>0</v>
      </c>
      <c r="AM34" s="6"/>
      <c r="AN34" s="5">
        <f t="shared" si="6"/>
        <v>0</v>
      </c>
      <c r="AO34" s="5">
        <f t="shared" si="12"/>
        <v>0</v>
      </c>
      <c r="AP34" s="5">
        <f t="shared" si="7"/>
        <v>0</v>
      </c>
      <c r="AQ34" s="8">
        <f t="shared" si="13"/>
        <v>0</v>
      </c>
      <c r="AR34" s="9">
        <f t="shared" si="8"/>
        <v>0</v>
      </c>
      <c r="AS34" s="58">
        <f t="shared" si="9"/>
        <v>0</v>
      </c>
    </row>
    <row r="35" spans="1:45" s="27" customFormat="1" ht="10.5" customHeight="1">
      <c r="A35" s="57">
        <f t="shared" si="14"/>
        <v>27</v>
      </c>
      <c r="B35" s="127"/>
      <c r="C35" s="130"/>
      <c r="D35" s="130"/>
      <c r="E35" s="130"/>
      <c r="F35" s="130"/>
      <c r="G35" s="133"/>
      <c r="H35" s="127"/>
      <c r="I35" s="78" t="s">
        <v>95</v>
      </c>
      <c r="J35" s="79" t="s">
        <v>65</v>
      </c>
      <c r="K35" s="71" t="s">
        <v>66</v>
      </c>
      <c r="L35" s="71" t="s">
        <v>149</v>
      </c>
      <c r="M35" s="79">
        <v>9</v>
      </c>
      <c r="N35" s="80" t="s">
        <v>123</v>
      </c>
      <c r="O35" s="79" t="s">
        <v>185</v>
      </c>
      <c r="P35" s="79">
        <v>32</v>
      </c>
      <c r="Q35" s="81">
        <v>6500</v>
      </c>
      <c r="R35" s="81">
        <v>12652</v>
      </c>
      <c r="S35" s="31"/>
      <c r="T35" s="24">
        <f t="shared" si="10"/>
        <v>19152</v>
      </c>
      <c r="U35" s="10">
        <v>1</v>
      </c>
      <c r="V35" s="3" t="s">
        <v>187</v>
      </c>
      <c r="W35" s="4">
        <f t="shared" si="11"/>
        <v>0</v>
      </c>
      <c r="X35" s="5">
        <f t="shared" si="0"/>
        <v>0</v>
      </c>
      <c r="Y35" s="6"/>
      <c r="Z35" s="5">
        <f t="shared" si="1"/>
        <v>0</v>
      </c>
      <c r="AA35" s="28"/>
      <c r="AB35" s="5">
        <f t="shared" si="17"/>
        <v>0</v>
      </c>
      <c r="AC35" s="6"/>
      <c r="AD35" s="5">
        <f t="shared" si="18"/>
        <v>0</v>
      </c>
      <c r="AE35" s="6">
        <v>0</v>
      </c>
      <c r="AF35" s="5">
        <f t="shared" si="2"/>
        <v>0</v>
      </c>
      <c r="AG35" s="5"/>
      <c r="AH35" s="5">
        <f t="shared" si="3"/>
        <v>0</v>
      </c>
      <c r="AI35" s="6"/>
      <c r="AJ35" s="5">
        <f t="shared" si="4"/>
        <v>0</v>
      </c>
      <c r="AK35" s="6"/>
      <c r="AL35" s="5">
        <f t="shared" si="5"/>
        <v>0</v>
      </c>
      <c r="AM35" s="6"/>
      <c r="AN35" s="5">
        <f t="shared" si="6"/>
        <v>0</v>
      </c>
      <c r="AO35" s="5">
        <f t="shared" si="12"/>
        <v>0</v>
      </c>
      <c r="AP35" s="5">
        <f t="shared" si="7"/>
        <v>0</v>
      </c>
      <c r="AQ35" s="8">
        <f t="shared" si="13"/>
        <v>0</v>
      </c>
      <c r="AR35" s="9">
        <f t="shared" si="8"/>
        <v>0</v>
      </c>
      <c r="AS35" s="58">
        <f t="shared" si="9"/>
        <v>0</v>
      </c>
    </row>
    <row r="36" spans="1:45" s="27" customFormat="1" ht="10.5" customHeight="1">
      <c r="A36" s="57">
        <f t="shared" si="14"/>
        <v>28</v>
      </c>
      <c r="B36" s="127"/>
      <c r="C36" s="130"/>
      <c r="D36" s="130"/>
      <c r="E36" s="130"/>
      <c r="F36" s="130"/>
      <c r="G36" s="133"/>
      <c r="H36" s="127"/>
      <c r="I36" s="78" t="s">
        <v>96</v>
      </c>
      <c r="J36" s="79" t="s">
        <v>65</v>
      </c>
      <c r="K36" s="71" t="s">
        <v>66</v>
      </c>
      <c r="L36" s="82" t="s">
        <v>167</v>
      </c>
      <c r="M36" s="79"/>
      <c r="N36" s="82" t="s">
        <v>124</v>
      </c>
      <c r="O36" s="82" t="s">
        <v>186</v>
      </c>
      <c r="P36" s="79">
        <v>6</v>
      </c>
      <c r="Q36" s="81">
        <v>1781</v>
      </c>
      <c r="R36" s="81">
        <v>2282</v>
      </c>
      <c r="S36" s="31"/>
      <c r="T36" s="24">
        <f t="shared" si="10"/>
        <v>4063</v>
      </c>
      <c r="U36" s="10">
        <v>1</v>
      </c>
      <c r="V36" s="3" t="s">
        <v>187</v>
      </c>
      <c r="W36" s="4">
        <f t="shared" si="11"/>
        <v>0</v>
      </c>
      <c r="X36" s="5">
        <f t="shared" si="0"/>
        <v>0</v>
      </c>
      <c r="Y36" s="6"/>
      <c r="Z36" s="5">
        <f t="shared" si="1"/>
        <v>0</v>
      </c>
      <c r="AA36" s="28"/>
      <c r="AB36" s="5">
        <f t="shared" si="17"/>
        <v>0</v>
      </c>
      <c r="AC36" s="6"/>
      <c r="AD36" s="5">
        <f t="shared" si="18"/>
        <v>0</v>
      </c>
      <c r="AE36" s="6">
        <v>0</v>
      </c>
      <c r="AF36" s="5">
        <f t="shared" si="2"/>
        <v>0</v>
      </c>
      <c r="AG36" s="5"/>
      <c r="AH36" s="5">
        <f t="shared" si="3"/>
        <v>0</v>
      </c>
      <c r="AI36" s="6"/>
      <c r="AJ36" s="5">
        <f t="shared" si="4"/>
        <v>0</v>
      </c>
      <c r="AK36" s="6"/>
      <c r="AL36" s="5">
        <f t="shared" si="5"/>
        <v>0</v>
      </c>
      <c r="AM36" s="6"/>
      <c r="AN36" s="5">
        <f t="shared" si="6"/>
        <v>0</v>
      </c>
      <c r="AO36" s="5">
        <f t="shared" si="12"/>
        <v>0</v>
      </c>
      <c r="AP36" s="5">
        <f t="shared" si="7"/>
        <v>0</v>
      </c>
      <c r="AQ36" s="8">
        <f t="shared" si="13"/>
        <v>0</v>
      </c>
      <c r="AR36" s="9">
        <f t="shared" si="8"/>
        <v>0</v>
      </c>
      <c r="AS36" s="58">
        <f t="shared" si="9"/>
        <v>0</v>
      </c>
    </row>
    <row r="37" spans="1:45" s="27" customFormat="1" ht="10.5" customHeight="1">
      <c r="A37" s="57">
        <f t="shared" si="14"/>
        <v>29</v>
      </c>
      <c r="B37" s="127"/>
      <c r="C37" s="130"/>
      <c r="D37" s="130"/>
      <c r="E37" s="130"/>
      <c r="F37" s="130"/>
      <c r="G37" s="133"/>
      <c r="H37" s="127"/>
      <c r="I37" s="78" t="s">
        <v>96</v>
      </c>
      <c r="J37" s="79" t="s">
        <v>65</v>
      </c>
      <c r="K37" s="71" t="s">
        <v>66</v>
      </c>
      <c r="L37" s="82" t="s">
        <v>165</v>
      </c>
      <c r="M37" s="79"/>
      <c r="N37" s="82" t="s">
        <v>125</v>
      </c>
      <c r="O37" s="82" t="s">
        <v>186</v>
      </c>
      <c r="P37" s="79">
        <v>2</v>
      </c>
      <c r="Q37" s="81">
        <v>4026</v>
      </c>
      <c r="R37" s="81">
        <v>3479</v>
      </c>
      <c r="S37" s="31"/>
      <c r="T37" s="24">
        <f t="shared" si="10"/>
        <v>7505</v>
      </c>
      <c r="U37" s="10">
        <v>1</v>
      </c>
      <c r="V37" s="3" t="s">
        <v>187</v>
      </c>
      <c r="W37" s="4">
        <f t="shared" si="11"/>
        <v>0</v>
      </c>
      <c r="X37" s="5">
        <f t="shared" si="0"/>
        <v>0</v>
      </c>
      <c r="Y37" s="6"/>
      <c r="Z37" s="5">
        <f t="shared" si="1"/>
        <v>0</v>
      </c>
      <c r="AA37" s="28"/>
      <c r="AB37" s="5">
        <f t="shared" si="17"/>
        <v>0</v>
      </c>
      <c r="AC37" s="6"/>
      <c r="AD37" s="5">
        <f t="shared" si="18"/>
        <v>0</v>
      </c>
      <c r="AE37" s="6">
        <v>0</v>
      </c>
      <c r="AF37" s="5">
        <f t="shared" si="2"/>
        <v>0</v>
      </c>
      <c r="AG37" s="5"/>
      <c r="AH37" s="5">
        <f t="shared" si="3"/>
        <v>0</v>
      </c>
      <c r="AI37" s="6"/>
      <c r="AJ37" s="5">
        <f t="shared" si="4"/>
        <v>0</v>
      </c>
      <c r="AK37" s="6"/>
      <c r="AL37" s="5">
        <f t="shared" si="5"/>
        <v>0</v>
      </c>
      <c r="AM37" s="6"/>
      <c r="AN37" s="5">
        <f t="shared" si="6"/>
        <v>0</v>
      </c>
      <c r="AO37" s="5">
        <f t="shared" si="12"/>
        <v>0</v>
      </c>
      <c r="AP37" s="5">
        <f t="shared" si="7"/>
        <v>0</v>
      </c>
      <c r="AQ37" s="8">
        <f t="shared" si="13"/>
        <v>0</v>
      </c>
      <c r="AR37" s="9">
        <f t="shared" si="8"/>
        <v>0</v>
      </c>
      <c r="AS37" s="58">
        <f t="shared" si="9"/>
        <v>0</v>
      </c>
    </row>
    <row r="38" spans="1:45" s="27" customFormat="1" ht="10.5" customHeight="1">
      <c r="A38" s="57">
        <f t="shared" si="14"/>
        <v>30</v>
      </c>
      <c r="B38" s="127"/>
      <c r="C38" s="130"/>
      <c r="D38" s="130"/>
      <c r="E38" s="130"/>
      <c r="F38" s="130"/>
      <c r="G38" s="133"/>
      <c r="H38" s="127"/>
      <c r="I38" s="78" t="s">
        <v>96</v>
      </c>
      <c r="J38" s="79" t="s">
        <v>65</v>
      </c>
      <c r="K38" s="71" t="s">
        <v>66</v>
      </c>
      <c r="L38" s="82" t="s">
        <v>168</v>
      </c>
      <c r="M38" s="79"/>
      <c r="N38" s="82" t="s">
        <v>126</v>
      </c>
      <c r="O38" s="82" t="s">
        <v>186</v>
      </c>
      <c r="P38" s="79">
        <v>8</v>
      </c>
      <c r="Q38" s="81">
        <v>6986</v>
      </c>
      <c r="R38" s="81">
        <v>18440</v>
      </c>
      <c r="S38" s="31"/>
      <c r="T38" s="24">
        <f t="shared" si="10"/>
        <v>25426</v>
      </c>
      <c r="U38" s="10">
        <v>1</v>
      </c>
      <c r="V38" s="3" t="s">
        <v>187</v>
      </c>
      <c r="W38" s="4">
        <f t="shared" si="11"/>
        <v>0</v>
      </c>
      <c r="X38" s="5">
        <f t="shared" si="0"/>
        <v>0</v>
      </c>
      <c r="Y38" s="6"/>
      <c r="Z38" s="5">
        <f t="shared" si="1"/>
        <v>0</v>
      </c>
      <c r="AA38" s="28"/>
      <c r="AB38" s="5">
        <f t="shared" si="17"/>
        <v>0</v>
      </c>
      <c r="AC38" s="6"/>
      <c r="AD38" s="5">
        <f t="shared" si="18"/>
        <v>0</v>
      </c>
      <c r="AE38" s="6">
        <v>0</v>
      </c>
      <c r="AF38" s="5">
        <f t="shared" si="2"/>
        <v>0</v>
      </c>
      <c r="AG38" s="5"/>
      <c r="AH38" s="5">
        <f t="shared" si="3"/>
        <v>0</v>
      </c>
      <c r="AI38" s="6"/>
      <c r="AJ38" s="5">
        <f t="shared" si="4"/>
        <v>0</v>
      </c>
      <c r="AK38" s="6"/>
      <c r="AL38" s="5">
        <f t="shared" si="5"/>
        <v>0</v>
      </c>
      <c r="AM38" s="6"/>
      <c r="AN38" s="5">
        <f t="shared" si="6"/>
        <v>0</v>
      </c>
      <c r="AO38" s="5">
        <f t="shared" si="12"/>
        <v>0</v>
      </c>
      <c r="AP38" s="5">
        <f t="shared" si="7"/>
        <v>0</v>
      </c>
      <c r="AQ38" s="8">
        <f t="shared" si="13"/>
        <v>0</v>
      </c>
      <c r="AR38" s="9">
        <f t="shared" si="8"/>
        <v>0</v>
      </c>
      <c r="AS38" s="58">
        <f t="shared" si="9"/>
        <v>0</v>
      </c>
    </row>
    <row r="39" spans="1:45" s="27" customFormat="1" ht="10.5" customHeight="1">
      <c r="A39" s="57">
        <f t="shared" si="14"/>
        <v>31</v>
      </c>
      <c r="B39" s="127"/>
      <c r="C39" s="130"/>
      <c r="D39" s="130"/>
      <c r="E39" s="130"/>
      <c r="F39" s="130"/>
      <c r="G39" s="133"/>
      <c r="H39" s="127"/>
      <c r="I39" s="78" t="s">
        <v>96</v>
      </c>
      <c r="J39" s="79" t="s">
        <v>65</v>
      </c>
      <c r="K39" s="71" t="s">
        <v>66</v>
      </c>
      <c r="L39" s="82" t="s">
        <v>169</v>
      </c>
      <c r="M39" s="79"/>
      <c r="N39" s="82" t="s">
        <v>127</v>
      </c>
      <c r="O39" s="82" t="s">
        <v>186</v>
      </c>
      <c r="P39" s="79">
        <v>18</v>
      </c>
      <c r="Q39" s="81">
        <v>3615</v>
      </c>
      <c r="R39" s="81">
        <v>4586</v>
      </c>
      <c r="S39" s="31"/>
      <c r="T39" s="24">
        <f t="shared" si="10"/>
        <v>8201</v>
      </c>
      <c r="U39" s="10">
        <v>1</v>
      </c>
      <c r="V39" s="3" t="s">
        <v>187</v>
      </c>
      <c r="W39" s="4">
        <f t="shared" si="11"/>
        <v>0</v>
      </c>
      <c r="X39" s="5">
        <f t="shared" si="0"/>
        <v>0</v>
      </c>
      <c r="Y39" s="6"/>
      <c r="Z39" s="5">
        <f t="shared" si="1"/>
        <v>0</v>
      </c>
      <c r="AA39" s="28"/>
      <c r="AB39" s="5">
        <f t="shared" si="17"/>
        <v>0</v>
      </c>
      <c r="AC39" s="6"/>
      <c r="AD39" s="5">
        <f t="shared" si="18"/>
        <v>0</v>
      </c>
      <c r="AE39" s="6">
        <v>0</v>
      </c>
      <c r="AF39" s="5">
        <f t="shared" si="2"/>
        <v>0</v>
      </c>
      <c r="AG39" s="5"/>
      <c r="AH39" s="5">
        <f t="shared" si="3"/>
        <v>0</v>
      </c>
      <c r="AI39" s="6"/>
      <c r="AJ39" s="5">
        <f t="shared" si="4"/>
        <v>0</v>
      </c>
      <c r="AK39" s="6"/>
      <c r="AL39" s="5">
        <f t="shared" si="5"/>
        <v>0</v>
      </c>
      <c r="AM39" s="6"/>
      <c r="AN39" s="5">
        <f t="shared" si="6"/>
        <v>0</v>
      </c>
      <c r="AO39" s="5">
        <f t="shared" si="12"/>
        <v>0</v>
      </c>
      <c r="AP39" s="5">
        <f t="shared" si="7"/>
        <v>0</v>
      </c>
      <c r="AQ39" s="8">
        <f t="shared" si="13"/>
        <v>0</v>
      </c>
      <c r="AR39" s="9">
        <f t="shared" si="8"/>
        <v>0</v>
      </c>
      <c r="AS39" s="58">
        <f t="shared" si="9"/>
        <v>0</v>
      </c>
    </row>
    <row r="40" spans="1:45" s="27" customFormat="1" ht="10.5" customHeight="1">
      <c r="A40" s="57">
        <f t="shared" si="14"/>
        <v>32</v>
      </c>
      <c r="B40" s="127"/>
      <c r="C40" s="130"/>
      <c r="D40" s="130"/>
      <c r="E40" s="130"/>
      <c r="F40" s="130"/>
      <c r="G40" s="133"/>
      <c r="H40" s="127"/>
      <c r="I40" s="78" t="s">
        <v>96</v>
      </c>
      <c r="J40" s="79" t="s">
        <v>65</v>
      </c>
      <c r="K40" s="71" t="s">
        <v>66</v>
      </c>
      <c r="L40" s="82" t="s">
        <v>152</v>
      </c>
      <c r="M40" s="79"/>
      <c r="N40" s="82" t="s">
        <v>128</v>
      </c>
      <c r="O40" s="82" t="s">
        <v>186</v>
      </c>
      <c r="P40" s="79">
        <v>6</v>
      </c>
      <c r="Q40" s="81">
        <v>1956</v>
      </c>
      <c r="R40" s="81">
        <v>5460</v>
      </c>
      <c r="S40" s="31"/>
      <c r="T40" s="24">
        <f t="shared" si="10"/>
        <v>7416</v>
      </c>
      <c r="U40" s="10">
        <v>1</v>
      </c>
      <c r="V40" s="3" t="s">
        <v>187</v>
      </c>
      <c r="W40" s="4">
        <f t="shared" si="11"/>
        <v>0</v>
      </c>
      <c r="X40" s="5">
        <f t="shared" si="0"/>
        <v>0</v>
      </c>
      <c r="Y40" s="28"/>
      <c r="Z40" s="5">
        <f t="shared" si="1"/>
        <v>0</v>
      </c>
      <c r="AA40" s="28"/>
      <c r="AB40" s="5">
        <f t="shared" si="17"/>
        <v>0</v>
      </c>
      <c r="AC40" s="7"/>
      <c r="AD40" s="5">
        <f t="shared" si="18"/>
        <v>0</v>
      </c>
      <c r="AE40" s="6">
        <v>0</v>
      </c>
      <c r="AF40" s="5">
        <f t="shared" si="2"/>
        <v>0</v>
      </c>
      <c r="AG40" s="5"/>
      <c r="AH40" s="5">
        <f t="shared" si="3"/>
        <v>0</v>
      </c>
      <c r="AI40" s="6"/>
      <c r="AJ40" s="5">
        <f t="shared" si="4"/>
        <v>0</v>
      </c>
      <c r="AK40" s="7"/>
      <c r="AL40" s="5">
        <f t="shared" si="5"/>
        <v>0</v>
      </c>
      <c r="AM40" s="7"/>
      <c r="AN40" s="5">
        <f t="shared" si="6"/>
        <v>0</v>
      </c>
      <c r="AO40" s="5">
        <f t="shared" si="12"/>
        <v>0</v>
      </c>
      <c r="AP40" s="5">
        <f t="shared" si="7"/>
        <v>0</v>
      </c>
      <c r="AQ40" s="8">
        <f t="shared" si="13"/>
        <v>0</v>
      </c>
      <c r="AR40" s="9">
        <f t="shared" si="8"/>
        <v>0</v>
      </c>
      <c r="AS40" s="58">
        <f t="shared" si="9"/>
        <v>0</v>
      </c>
    </row>
    <row r="41" spans="1:45" s="27" customFormat="1" ht="10.5" customHeight="1">
      <c r="A41" s="57">
        <f t="shared" si="14"/>
        <v>33</v>
      </c>
      <c r="B41" s="127"/>
      <c r="C41" s="130"/>
      <c r="D41" s="130"/>
      <c r="E41" s="130"/>
      <c r="F41" s="130"/>
      <c r="G41" s="133"/>
      <c r="H41" s="127"/>
      <c r="I41" s="78" t="s">
        <v>96</v>
      </c>
      <c r="J41" s="79" t="s">
        <v>65</v>
      </c>
      <c r="K41" s="71" t="s">
        <v>66</v>
      </c>
      <c r="L41" s="82" t="s">
        <v>152</v>
      </c>
      <c r="M41" s="79"/>
      <c r="N41" s="82" t="s">
        <v>129</v>
      </c>
      <c r="O41" s="82" t="s">
        <v>186</v>
      </c>
      <c r="P41" s="79">
        <v>8</v>
      </c>
      <c r="Q41" s="81">
        <v>2142</v>
      </c>
      <c r="R41" s="81">
        <v>8766</v>
      </c>
      <c r="S41" s="31"/>
      <c r="T41" s="24">
        <f t="shared" si="10"/>
        <v>10908</v>
      </c>
      <c r="U41" s="10">
        <v>1</v>
      </c>
      <c r="V41" s="3" t="s">
        <v>187</v>
      </c>
      <c r="W41" s="4">
        <f t="shared" si="11"/>
        <v>0</v>
      </c>
      <c r="X41" s="5">
        <f t="shared" ref="X41:X72" si="19">T41*W41</f>
        <v>0</v>
      </c>
      <c r="Y41" s="6"/>
      <c r="Z41" s="5">
        <f t="shared" ref="Z41:Z72" si="20">Y41*V41*U41</f>
        <v>0</v>
      </c>
      <c r="AA41" s="28"/>
      <c r="AB41" s="5">
        <f t="shared" si="17"/>
        <v>0</v>
      </c>
      <c r="AC41" s="6"/>
      <c r="AD41" s="5">
        <f t="shared" si="18"/>
        <v>0</v>
      </c>
      <c r="AE41" s="6">
        <v>0</v>
      </c>
      <c r="AF41" s="5">
        <f t="shared" ref="AF41:AF72" si="21">AE41*T41/1000</f>
        <v>0</v>
      </c>
      <c r="AG41" s="5"/>
      <c r="AH41" s="5">
        <f t="shared" ref="AH41:AH72" si="22">AG41*T41/1000</f>
        <v>0</v>
      </c>
      <c r="AI41" s="6"/>
      <c r="AJ41" s="5">
        <f t="shared" ref="AJ41:AJ72" si="23">AI41*T41</f>
        <v>0</v>
      </c>
      <c r="AK41" s="6"/>
      <c r="AL41" s="5">
        <f t="shared" ref="AL41:AL72" si="24">AK41*Q41</f>
        <v>0</v>
      </c>
      <c r="AM41" s="6"/>
      <c r="AN41" s="5">
        <f t="shared" ref="AN41:AN72" si="25">AM41*R41</f>
        <v>0</v>
      </c>
      <c r="AO41" s="5">
        <f t="shared" si="12"/>
        <v>0</v>
      </c>
      <c r="AP41" s="5">
        <f t="shared" si="7"/>
        <v>0</v>
      </c>
      <c r="AQ41" s="8">
        <f t="shared" si="13"/>
        <v>0</v>
      </c>
      <c r="AR41" s="9">
        <f t="shared" si="8"/>
        <v>0</v>
      </c>
      <c r="AS41" s="58">
        <f t="shared" si="9"/>
        <v>0</v>
      </c>
    </row>
    <row r="42" spans="1:45" s="27" customFormat="1" ht="10.5" customHeight="1">
      <c r="A42" s="57">
        <f t="shared" si="14"/>
        <v>34</v>
      </c>
      <c r="B42" s="127"/>
      <c r="C42" s="130"/>
      <c r="D42" s="130"/>
      <c r="E42" s="130"/>
      <c r="F42" s="130"/>
      <c r="G42" s="133"/>
      <c r="H42" s="127"/>
      <c r="I42" s="78" t="s">
        <v>96</v>
      </c>
      <c r="J42" s="79" t="s">
        <v>65</v>
      </c>
      <c r="K42" s="71" t="s">
        <v>66</v>
      </c>
      <c r="L42" s="82"/>
      <c r="M42" s="79"/>
      <c r="N42" s="82" t="s">
        <v>130</v>
      </c>
      <c r="O42" s="82" t="s">
        <v>186</v>
      </c>
      <c r="P42" s="79">
        <v>2</v>
      </c>
      <c r="Q42" s="81">
        <v>752</v>
      </c>
      <c r="R42" s="81">
        <v>872</v>
      </c>
      <c r="S42" s="31"/>
      <c r="T42" s="24">
        <f t="shared" si="10"/>
        <v>1624</v>
      </c>
      <c r="U42" s="10">
        <v>1</v>
      </c>
      <c r="V42" s="3" t="s">
        <v>187</v>
      </c>
      <c r="W42" s="4">
        <f t="shared" si="11"/>
        <v>0</v>
      </c>
      <c r="X42" s="5">
        <f t="shared" si="19"/>
        <v>0</v>
      </c>
      <c r="Y42" s="6"/>
      <c r="Z42" s="5">
        <f t="shared" si="20"/>
        <v>0</v>
      </c>
      <c r="AA42" s="28"/>
      <c r="AB42" s="5">
        <f t="shared" si="17"/>
        <v>0</v>
      </c>
      <c r="AC42" s="6"/>
      <c r="AD42" s="5">
        <f t="shared" si="18"/>
        <v>0</v>
      </c>
      <c r="AE42" s="6">
        <v>0</v>
      </c>
      <c r="AF42" s="5">
        <f t="shared" si="21"/>
        <v>0</v>
      </c>
      <c r="AG42" s="5"/>
      <c r="AH42" s="5">
        <f t="shared" si="22"/>
        <v>0</v>
      </c>
      <c r="AI42" s="6"/>
      <c r="AJ42" s="5">
        <f t="shared" si="23"/>
        <v>0</v>
      </c>
      <c r="AK42" s="6"/>
      <c r="AL42" s="5">
        <f t="shared" si="24"/>
        <v>0</v>
      </c>
      <c r="AM42" s="6"/>
      <c r="AN42" s="5">
        <f t="shared" si="25"/>
        <v>0</v>
      </c>
      <c r="AO42" s="5">
        <f t="shared" si="12"/>
        <v>0</v>
      </c>
      <c r="AP42" s="5">
        <f t="shared" si="7"/>
        <v>0</v>
      </c>
      <c r="AQ42" s="8">
        <f t="shared" si="13"/>
        <v>0</v>
      </c>
      <c r="AR42" s="9">
        <f t="shared" si="8"/>
        <v>0</v>
      </c>
      <c r="AS42" s="58">
        <f t="shared" si="9"/>
        <v>0</v>
      </c>
    </row>
    <row r="43" spans="1:45" s="27" customFormat="1" ht="10.5" customHeight="1">
      <c r="A43" s="57">
        <f t="shared" si="14"/>
        <v>35</v>
      </c>
      <c r="B43" s="127"/>
      <c r="C43" s="130"/>
      <c r="D43" s="130"/>
      <c r="E43" s="130"/>
      <c r="F43" s="130"/>
      <c r="G43" s="133"/>
      <c r="H43" s="127"/>
      <c r="I43" s="78" t="s">
        <v>96</v>
      </c>
      <c r="J43" s="79" t="s">
        <v>65</v>
      </c>
      <c r="K43" s="71" t="s">
        <v>66</v>
      </c>
      <c r="L43" s="82"/>
      <c r="M43" s="79"/>
      <c r="N43" s="82" t="s">
        <v>131</v>
      </c>
      <c r="O43" s="82" t="s">
        <v>186</v>
      </c>
      <c r="P43" s="79">
        <v>2</v>
      </c>
      <c r="Q43" s="81">
        <v>594</v>
      </c>
      <c r="R43" s="81">
        <v>768</v>
      </c>
      <c r="S43" s="31"/>
      <c r="T43" s="24">
        <f t="shared" si="10"/>
        <v>1362</v>
      </c>
      <c r="U43" s="10">
        <v>1</v>
      </c>
      <c r="V43" s="3" t="s">
        <v>187</v>
      </c>
      <c r="W43" s="4">
        <f t="shared" si="11"/>
        <v>0</v>
      </c>
      <c r="X43" s="5">
        <f t="shared" si="19"/>
        <v>0</v>
      </c>
      <c r="Y43" s="6"/>
      <c r="Z43" s="5">
        <f t="shared" si="20"/>
        <v>0</v>
      </c>
      <c r="AA43" s="28"/>
      <c r="AB43" s="5">
        <f t="shared" si="17"/>
        <v>0</v>
      </c>
      <c r="AC43" s="6"/>
      <c r="AD43" s="5">
        <f t="shared" si="18"/>
        <v>0</v>
      </c>
      <c r="AE43" s="6">
        <v>0</v>
      </c>
      <c r="AF43" s="5">
        <f t="shared" si="21"/>
        <v>0</v>
      </c>
      <c r="AG43" s="5"/>
      <c r="AH43" s="5">
        <f t="shared" si="22"/>
        <v>0</v>
      </c>
      <c r="AI43" s="6"/>
      <c r="AJ43" s="5">
        <f t="shared" si="23"/>
        <v>0</v>
      </c>
      <c r="AK43" s="6"/>
      <c r="AL43" s="5">
        <f t="shared" si="24"/>
        <v>0</v>
      </c>
      <c r="AM43" s="6"/>
      <c r="AN43" s="5">
        <f t="shared" si="25"/>
        <v>0</v>
      </c>
      <c r="AO43" s="5">
        <f t="shared" si="12"/>
        <v>0</v>
      </c>
      <c r="AP43" s="5">
        <f t="shared" si="7"/>
        <v>0</v>
      </c>
      <c r="AQ43" s="8">
        <f t="shared" si="13"/>
        <v>0</v>
      </c>
      <c r="AR43" s="9">
        <f t="shared" si="8"/>
        <v>0</v>
      </c>
      <c r="AS43" s="58">
        <f t="shared" si="9"/>
        <v>0</v>
      </c>
    </row>
    <row r="44" spans="1:45" s="27" customFormat="1" ht="10.5" customHeight="1">
      <c r="A44" s="57">
        <f t="shared" si="14"/>
        <v>36</v>
      </c>
      <c r="B44" s="127"/>
      <c r="C44" s="130"/>
      <c r="D44" s="130"/>
      <c r="E44" s="130"/>
      <c r="F44" s="130"/>
      <c r="G44" s="133"/>
      <c r="H44" s="127"/>
      <c r="I44" s="78" t="s">
        <v>96</v>
      </c>
      <c r="J44" s="79" t="s">
        <v>65</v>
      </c>
      <c r="K44" s="71" t="s">
        <v>66</v>
      </c>
      <c r="L44" s="82"/>
      <c r="M44" s="79"/>
      <c r="N44" s="82" t="s">
        <v>132</v>
      </c>
      <c r="O44" s="82" t="s">
        <v>186</v>
      </c>
      <c r="P44" s="79">
        <v>4</v>
      </c>
      <c r="Q44" s="81">
        <v>2112</v>
      </c>
      <c r="R44" s="81">
        <v>2910</v>
      </c>
      <c r="S44" s="31"/>
      <c r="T44" s="24">
        <f t="shared" si="10"/>
        <v>5022</v>
      </c>
      <c r="U44" s="10">
        <v>1</v>
      </c>
      <c r="V44" s="3" t="s">
        <v>187</v>
      </c>
      <c r="W44" s="4">
        <f t="shared" si="11"/>
        <v>0</v>
      </c>
      <c r="X44" s="5">
        <f t="shared" si="19"/>
        <v>0</v>
      </c>
      <c r="Y44" s="7"/>
      <c r="Z44" s="5">
        <f t="shared" si="20"/>
        <v>0</v>
      </c>
      <c r="AA44" s="28"/>
      <c r="AB44" s="5">
        <f t="shared" si="17"/>
        <v>0</v>
      </c>
      <c r="AC44" s="7"/>
      <c r="AD44" s="5">
        <f>AC44*V44</f>
        <v>0</v>
      </c>
      <c r="AE44" s="6">
        <v>0</v>
      </c>
      <c r="AF44" s="5">
        <f t="shared" si="21"/>
        <v>0</v>
      </c>
      <c r="AG44" s="5"/>
      <c r="AH44" s="5">
        <f t="shared" si="22"/>
        <v>0</v>
      </c>
      <c r="AI44" s="6"/>
      <c r="AJ44" s="5">
        <f t="shared" si="23"/>
        <v>0</v>
      </c>
      <c r="AK44" s="7"/>
      <c r="AL44" s="5">
        <f t="shared" si="24"/>
        <v>0</v>
      </c>
      <c r="AM44" s="7"/>
      <c r="AN44" s="5">
        <f t="shared" si="25"/>
        <v>0</v>
      </c>
      <c r="AO44" s="5">
        <f t="shared" si="12"/>
        <v>0</v>
      </c>
      <c r="AP44" s="5">
        <f t="shared" si="7"/>
        <v>0</v>
      </c>
      <c r="AQ44" s="8">
        <f t="shared" si="13"/>
        <v>0</v>
      </c>
      <c r="AR44" s="9">
        <f t="shared" si="8"/>
        <v>0</v>
      </c>
      <c r="AS44" s="58">
        <f t="shared" si="9"/>
        <v>0</v>
      </c>
    </row>
    <row r="45" spans="1:45" s="27" customFormat="1" ht="10.5" customHeight="1">
      <c r="A45" s="57">
        <f t="shared" si="14"/>
        <v>37</v>
      </c>
      <c r="B45" s="127"/>
      <c r="C45" s="130"/>
      <c r="D45" s="130"/>
      <c r="E45" s="130"/>
      <c r="F45" s="130"/>
      <c r="G45" s="133"/>
      <c r="H45" s="127"/>
      <c r="I45" s="78" t="s">
        <v>96</v>
      </c>
      <c r="J45" s="79" t="s">
        <v>65</v>
      </c>
      <c r="K45" s="71" t="s">
        <v>66</v>
      </c>
      <c r="L45" s="82" t="s">
        <v>154</v>
      </c>
      <c r="M45" s="79"/>
      <c r="N45" s="82" t="s">
        <v>133</v>
      </c>
      <c r="O45" s="82" t="s">
        <v>186</v>
      </c>
      <c r="P45" s="79">
        <v>4</v>
      </c>
      <c r="Q45" s="81">
        <v>1248</v>
      </c>
      <c r="R45" s="81">
        <v>1782</v>
      </c>
      <c r="S45" s="31"/>
      <c r="T45" s="24">
        <f t="shared" si="10"/>
        <v>3030</v>
      </c>
      <c r="U45" s="10">
        <v>1</v>
      </c>
      <c r="V45" s="3" t="s">
        <v>187</v>
      </c>
      <c r="W45" s="4">
        <f t="shared" si="11"/>
        <v>0</v>
      </c>
      <c r="X45" s="5">
        <f t="shared" si="19"/>
        <v>0</v>
      </c>
      <c r="Y45" s="6"/>
      <c r="Z45" s="5">
        <f t="shared" si="20"/>
        <v>0</v>
      </c>
      <c r="AA45" s="28"/>
      <c r="AB45" s="5">
        <f t="shared" si="17"/>
        <v>0</v>
      </c>
      <c r="AC45" s="6"/>
      <c r="AD45" s="5">
        <f>AC45*V45*P45</f>
        <v>0</v>
      </c>
      <c r="AE45" s="6">
        <v>0</v>
      </c>
      <c r="AF45" s="5">
        <f t="shared" si="21"/>
        <v>0</v>
      </c>
      <c r="AG45" s="5"/>
      <c r="AH45" s="5">
        <f t="shared" si="22"/>
        <v>0</v>
      </c>
      <c r="AI45" s="6"/>
      <c r="AJ45" s="5">
        <f t="shared" si="23"/>
        <v>0</v>
      </c>
      <c r="AK45" s="6"/>
      <c r="AL45" s="5">
        <f t="shared" si="24"/>
        <v>0</v>
      </c>
      <c r="AM45" s="6"/>
      <c r="AN45" s="5">
        <f t="shared" si="25"/>
        <v>0</v>
      </c>
      <c r="AO45" s="5">
        <f t="shared" si="12"/>
        <v>0</v>
      </c>
      <c r="AP45" s="5">
        <f t="shared" si="7"/>
        <v>0</v>
      </c>
      <c r="AQ45" s="8">
        <f t="shared" si="13"/>
        <v>0</v>
      </c>
      <c r="AR45" s="9">
        <f t="shared" si="8"/>
        <v>0</v>
      </c>
      <c r="AS45" s="58">
        <f t="shared" si="9"/>
        <v>0</v>
      </c>
    </row>
    <row r="46" spans="1:45" s="2" customFormat="1" ht="10.5" customHeight="1">
      <c r="A46" s="57">
        <f t="shared" si="14"/>
        <v>38</v>
      </c>
      <c r="B46" s="127"/>
      <c r="C46" s="130"/>
      <c r="D46" s="130"/>
      <c r="E46" s="130"/>
      <c r="F46" s="130"/>
      <c r="G46" s="133"/>
      <c r="H46" s="127"/>
      <c r="I46" s="78" t="s">
        <v>96</v>
      </c>
      <c r="J46" s="79" t="s">
        <v>65</v>
      </c>
      <c r="K46" s="71" t="s">
        <v>66</v>
      </c>
      <c r="L46" s="82" t="s">
        <v>170</v>
      </c>
      <c r="M46" s="79"/>
      <c r="N46" s="82" t="s">
        <v>134</v>
      </c>
      <c r="O46" s="82" t="s">
        <v>186</v>
      </c>
      <c r="P46" s="79">
        <v>2</v>
      </c>
      <c r="Q46" s="81">
        <v>473</v>
      </c>
      <c r="R46" s="81">
        <v>513</v>
      </c>
      <c r="S46" s="31"/>
      <c r="T46" s="24">
        <f t="shared" si="10"/>
        <v>986</v>
      </c>
      <c r="U46" s="10">
        <v>1</v>
      </c>
      <c r="V46" s="3" t="s">
        <v>187</v>
      </c>
      <c r="W46" s="4">
        <f t="shared" si="11"/>
        <v>0</v>
      </c>
      <c r="X46" s="5">
        <f t="shared" si="19"/>
        <v>0</v>
      </c>
      <c r="Y46" s="6"/>
      <c r="Z46" s="5">
        <f t="shared" si="20"/>
        <v>0</v>
      </c>
      <c r="AA46" s="28"/>
      <c r="AB46" s="5">
        <f t="shared" si="17"/>
        <v>0</v>
      </c>
      <c r="AC46" s="6"/>
      <c r="AD46" s="5">
        <f>AC46*V46*P46</f>
        <v>0</v>
      </c>
      <c r="AE46" s="6">
        <v>0</v>
      </c>
      <c r="AF46" s="5">
        <f t="shared" si="21"/>
        <v>0</v>
      </c>
      <c r="AG46" s="5"/>
      <c r="AH46" s="5">
        <f t="shared" si="22"/>
        <v>0</v>
      </c>
      <c r="AI46" s="6"/>
      <c r="AJ46" s="5">
        <f t="shared" si="23"/>
        <v>0</v>
      </c>
      <c r="AK46" s="6"/>
      <c r="AL46" s="5">
        <f t="shared" si="24"/>
        <v>0</v>
      </c>
      <c r="AM46" s="6"/>
      <c r="AN46" s="5">
        <f t="shared" si="25"/>
        <v>0</v>
      </c>
      <c r="AO46" s="5">
        <f t="shared" si="12"/>
        <v>0</v>
      </c>
      <c r="AP46" s="5">
        <f t="shared" si="7"/>
        <v>0</v>
      </c>
      <c r="AQ46" s="8">
        <f t="shared" si="13"/>
        <v>0</v>
      </c>
      <c r="AR46" s="9">
        <f t="shared" si="8"/>
        <v>0</v>
      </c>
      <c r="AS46" s="58">
        <f t="shared" si="9"/>
        <v>0</v>
      </c>
    </row>
    <row r="47" spans="1:45" s="2" customFormat="1" ht="10.5" customHeight="1">
      <c r="A47" s="57">
        <f t="shared" si="14"/>
        <v>39</v>
      </c>
      <c r="B47" s="127"/>
      <c r="C47" s="130"/>
      <c r="D47" s="130"/>
      <c r="E47" s="130"/>
      <c r="F47" s="130"/>
      <c r="G47" s="133"/>
      <c r="H47" s="127"/>
      <c r="I47" s="78" t="s">
        <v>96</v>
      </c>
      <c r="J47" s="79" t="s">
        <v>65</v>
      </c>
      <c r="K47" s="71" t="s">
        <v>66</v>
      </c>
      <c r="L47" s="82" t="s">
        <v>154</v>
      </c>
      <c r="M47" s="79"/>
      <c r="N47" s="82" t="s">
        <v>135</v>
      </c>
      <c r="O47" s="82" t="s">
        <v>186</v>
      </c>
      <c r="P47" s="79">
        <v>2</v>
      </c>
      <c r="Q47" s="81">
        <v>504</v>
      </c>
      <c r="R47" s="81">
        <v>714</v>
      </c>
      <c r="S47" s="31"/>
      <c r="T47" s="24">
        <f t="shared" si="10"/>
        <v>1218</v>
      </c>
      <c r="U47" s="10">
        <v>1</v>
      </c>
      <c r="V47" s="3" t="s">
        <v>187</v>
      </c>
      <c r="W47" s="4">
        <f t="shared" si="11"/>
        <v>0</v>
      </c>
      <c r="X47" s="5">
        <f t="shared" si="19"/>
        <v>0</v>
      </c>
      <c r="Y47" s="6"/>
      <c r="Z47" s="5">
        <f t="shared" si="20"/>
        <v>0</v>
      </c>
      <c r="AA47" s="28"/>
      <c r="AB47" s="5">
        <f t="shared" si="17"/>
        <v>0</v>
      </c>
      <c r="AC47" s="6"/>
      <c r="AD47" s="5">
        <f>AC47*V47*P47</f>
        <v>0</v>
      </c>
      <c r="AE47" s="6">
        <v>0</v>
      </c>
      <c r="AF47" s="5">
        <f t="shared" si="21"/>
        <v>0</v>
      </c>
      <c r="AG47" s="5"/>
      <c r="AH47" s="5">
        <f t="shared" si="22"/>
        <v>0</v>
      </c>
      <c r="AI47" s="6"/>
      <c r="AJ47" s="5">
        <f t="shared" si="23"/>
        <v>0</v>
      </c>
      <c r="AK47" s="6"/>
      <c r="AL47" s="5">
        <f t="shared" si="24"/>
        <v>0</v>
      </c>
      <c r="AM47" s="6"/>
      <c r="AN47" s="5">
        <f t="shared" si="25"/>
        <v>0</v>
      </c>
      <c r="AO47" s="5">
        <f t="shared" si="12"/>
        <v>0</v>
      </c>
      <c r="AP47" s="5">
        <f t="shared" si="7"/>
        <v>0</v>
      </c>
      <c r="AQ47" s="8">
        <f t="shared" si="13"/>
        <v>0</v>
      </c>
      <c r="AR47" s="9">
        <f t="shared" si="8"/>
        <v>0</v>
      </c>
      <c r="AS47" s="58">
        <f t="shared" si="9"/>
        <v>0</v>
      </c>
    </row>
    <row r="48" spans="1:45" s="27" customFormat="1" ht="10.5" customHeight="1">
      <c r="A48" s="57">
        <f t="shared" si="14"/>
        <v>40</v>
      </c>
      <c r="B48" s="127"/>
      <c r="C48" s="130"/>
      <c r="D48" s="130"/>
      <c r="E48" s="130"/>
      <c r="F48" s="130"/>
      <c r="G48" s="133"/>
      <c r="H48" s="127"/>
      <c r="I48" s="78" t="s">
        <v>96</v>
      </c>
      <c r="J48" s="79" t="s">
        <v>65</v>
      </c>
      <c r="K48" s="71" t="s">
        <v>66</v>
      </c>
      <c r="L48" s="82" t="s">
        <v>171</v>
      </c>
      <c r="M48" s="79"/>
      <c r="N48" s="82" t="s">
        <v>136</v>
      </c>
      <c r="O48" s="82" t="s">
        <v>186</v>
      </c>
      <c r="P48" s="79">
        <v>4</v>
      </c>
      <c r="Q48" s="81">
        <v>1173</v>
      </c>
      <c r="R48" s="81">
        <v>812</v>
      </c>
      <c r="S48" s="31"/>
      <c r="T48" s="24">
        <f t="shared" si="10"/>
        <v>1985</v>
      </c>
      <c r="U48" s="10">
        <v>1</v>
      </c>
      <c r="V48" s="3" t="s">
        <v>187</v>
      </c>
      <c r="W48" s="4">
        <f t="shared" si="11"/>
        <v>0</v>
      </c>
      <c r="X48" s="5">
        <f t="shared" si="19"/>
        <v>0</v>
      </c>
      <c r="Y48" s="6"/>
      <c r="Z48" s="5">
        <f t="shared" si="20"/>
        <v>0</v>
      </c>
      <c r="AA48" s="28"/>
      <c r="AB48" s="5">
        <f t="shared" si="17"/>
        <v>0</v>
      </c>
      <c r="AC48" s="6"/>
      <c r="AD48" s="5">
        <f>AC48*V48*P48</f>
        <v>0</v>
      </c>
      <c r="AE48" s="6">
        <v>0</v>
      </c>
      <c r="AF48" s="5">
        <f t="shared" si="21"/>
        <v>0</v>
      </c>
      <c r="AG48" s="5"/>
      <c r="AH48" s="5">
        <f t="shared" si="22"/>
        <v>0</v>
      </c>
      <c r="AI48" s="6"/>
      <c r="AJ48" s="5">
        <f t="shared" si="23"/>
        <v>0</v>
      </c>
      <c r="AK48" s="6"/>
      <c r="AL48" s="5">
        <f t="shared" si="24"/>
        <v>0</v>
      </c>
      <c r="AM48" s="6"/>
      <c r="AN48" s="5">
        <f t="shared" si="25"/>
        <v>0</v>
      </c>
      <c r="AO48" s="5">
        <f t="shared" si="12"/>
        <v>0</v>
      </c>
      <c r="AP48" s="5">
        <f t="shared" si="7"/>
        <v>0</v>
      </c>
      <c r="AQ48" s="8">
        <f t="shared" si="13"/>
        <v>0</v>
      </c>
      <c r="AR48" s="9">
        <f t="shared" si="8"/>
        <v>0</v>
      </c>
      <c r="AS48" s="58">
        <f t="shared" si="9"/>
        <v>0</v>
      </c>
    </row>
    <row r="49" spans="1:45" s="2" customFormat="1" ht="10.5" customHeight="1">
      <c r="A49" s="57">
        <f t="shared" si="14"/>
        <v>41</v>
      </c>
      <c r="B49" s="127"/>
      <c r="C49" s="130"/>
      <c r="D49" s="130"/>
      <c r="E49" s="130"/>
      <c r="F49" s="130"/>
      <c r="G49" s="133"/>
      <c r="H49" s="127"/>
      <c r="I49" s="78" t="s">
        <v>96</v>
      </c>
      <c r="J49" s="79" t="s">
        <v>65</v>
      </c>
      <c r="K49" s="71" t="s">
        <v>66</v>
      </c>
      <c r="L49" s="82" t="s">
        <v>171</v>
      </c>
      <c r="M49" s="79"/>
      <c r="N49" s="82" t="s">
        <v>137</v>
      </c>
      <c r="O49" s="82" t="s">
        <v>186</v>
      </c>
      <c r="P49" s="79">
        <v>4</v>
      </c>
      <c r="Q49" s="81">
        <v>5333</v>
      </c>
      <c r="R49" s="81">
        <v>3025</v>
      </c>
      <c r="S49" s="31"/>
      <c r="T49" s="24">
        <f t="shared" si="10"/>
        <v>8358</v>
      </c>
      <c r="U49" s="10">
        <v>1</v>
      </c>
      <c r="V49" s="3" t="s">
        <v>187</v>
      </c>
      <c r="W49" s="4">
        <f t="shared" si="11"/>
        <v>0</v>
      </c>
      <c r="X49" s="5">
        <f t="shared" si="19"/>
        <v>0</v>
      </c>
      <c r="Y49" s="6"/>
      <c r="Z49" s="5">
        <f t="shared" si="20"/>
        <v>0</v>
      </c>
      <c r="AA49" s="28"/>
      <c r="AB49" s="5">
        <f t="shared" si="17"/>
        <v>0</v>
      </c>
      <c r="AC49" s="6"/>
      <c r="AD49" s="5">
        <f>AC49*V49*P49</f>
        <v>0</v>
      </c>
      <c r="AE49" s="6">
        <v>0</v>
      </c>
      <c r="AF49" s="5">
        <f t="shared" si="21"/>
        <v>0</v>
      </c>
      <c r="AG49" s="5"/>
      <c r="AH49" s="5">
        <f t="shared" si="22"/>
        <v>0</v>
      </c>
      <c r="AI49" s="6"/>
      <c r="AJ49" s="5">
        <f t="shared" si="23"/>
        <v>0</v>
      </c>
      <c r="AK49" s="6"/>
      <c r="AL49" s="5">
        <f t="shared" si="24"/>
        <v>0</v>
      </c>
      <c r="AM49" s="6"/>
      <c r="AN49" s="5">
        <f t="shared" si="25"/>
        <v>0</v>
      </c>
      <c r="AO49" s="5">
        <f t="shared" si="12"/>
        <v>0</v>
      </c>
      <c r="AP49" s="5">
        <f t="shared" si="7"/>
        <v>0</v>
      </c>
      <c r="AQ49" s="8">
        <f t="shared" si="13"/>
        <v>0</v>
      </c>
      <c r="AR49" s="9">
        <f t="shared" si="8"/>
        <v>0</v>
      </c>
      <c r="AS49" s="58">
        <f t="shared" si="9"/>
        <v>0</v>
      </c>
    </row>
    <row r="50" spans="1:45" s="2" customFormat="1" ht="10.5" customHeight="1">
      <c r="A50" s="57">
        <f t="shared" si="14"/>
        <v>42</v>
      </c>
      <c r="B50" s="127"/>
      <c r="C50" s="130"/>
      <c r="D50" s="130"/>
      <c r="E50" s="130"/>
      <c r="F50" s="130"/>
      <c r="G50" s="133"/>
      <c r="H50" s="127"/>
      <c r="I50" s="78" t="s">
        <v>96</v>
      </c>
      <c r="J50" s="79" t="s">
        <v>65</v>
      </c>
      <c r="K50" s="71" t="s">
        <v>66</v>
      </c>
      <c r="L50" s="82" t="s">
        <v>154</v>
      </c>
      <c r="M50" s="79"/>
      <c r="N50" s="82" t="s">
        <v>138</v>
      </c>
      <c r="O50" s="82" t="s">
        <v>186</v>
      </c>
      <c r="P50" s="79">
        <v>2</v>
      </c>
      <c r="Q50" s="81">
        <v>1998</v>
      </c>
      <c r="R50" s="81">
        <v>1170</v>
      </c>
      <c r="S50" s="31"/>
      <c r="T50" s="24">
        <f t="shared" si="10"/>
        <v>3168</v>
      </c>
      <c r="U50" s="10">
        <v>1</v>
      </c>
      <c r="V50" s="3" t="s">
        <v>187</v>
      </c>
      <c r="W50" s="4">
        <f t="shared" si="11"/>
        <v>0</v>
      </c>
      <c r="X50" s="5">
        <f t="shared" si="19"/>
        <v>0</v>
      </c>
      <c r="Y50" s="6"/>
      <c r="Z50" s="5">
        <f t="shared" si="20"/>
        <v>0</v>
      </c>
      <c r="AA50" s="28"/>
      <c r="AB50" s="5">
        <f t="shared" si="17"/>
        <v>0</v>
      </c>
      <c r="AC50" s="6"/>
      <c r="AD50" s="5">
        <f>AC50*V50</f>
        <v>0</v>
      </c>
      <c r="AE50" s="6">
        <v>0</v>
      </c>
      <c r="AF50" s="5">
        <f t="shared" si="21"/>
        <v>0</v>
      </c>
      <c r="AG50" s="5"/>
      <c r="AH50" s="5">
        <f t="shared" si="22"/>
        <v>0</v>
      </c>
      <c r="AI50" s="6"/>
      <c r="AJ50" s="5">
        <f t="shared" si="23"/>
        <v>0</v>
      </c>
      <c r="AK50" s="6"/>
      <c r="AL50" s="5">
        <f t="shared" si="24"/>
        <v>0</v>
      </c>
      <c r="AM50" s="6"/>
      <c r="AN50" s="5">
        <f t="shared" si="25"/>
        <v>0</v>
      </c>
      <c r="AO50" s="5">
        <f t="shared" si="12"/>
        <v>0</v>
      </c>
      <c r="AP50" s="5">
        <f t="shared" si="7"/>
        <v>0</v>
      </c>
      <c r="AQ50" s="8">
        <f t="shared" si="13"/>
        <v>0</v>
      </c>
      <c r="AR50" s="9">
        <f t="shared" si="8"/>
        <v>0</v>
      </c>
      <c r="AS50" s="58">
        <f t="shared" si="9"/>
        <v>0</v>
      </c>
    </row>
    <row r="51" spans="1:45" s="2" customFormat="1" ht="10.5" customHeight="1">
      <c r="A51" s="57">
        <f t="shared" si="14"/>
        <v>43</v>
      </c>
      <c r="B51" s="127"/>
      <c r="C51" s="130"/>
      <c r="D51" s="130"/>
      <c r="E51" s="130"/>
      <c r="F51" s="130"/>
      <c r="G51" s="133"/>
      <c r="H51" s="127"/>
      <c r="I51" s="78" t="s">
        <v>96</v>
      </c>
      <c r="J51" s="79" t="s">
        <v>65</v>
      </c>
      <c r="K51" s="71" t="s">
        <v>66</v>
      </c>
      <c r="L51" s="83" t="s">
        <v>172</v>
      </c>
      <c r="M51" s="79"/>
      <c r="N51" s="82" t="s">
        <v>139</v>
      </c>
      <c r="O51" s="82" t="s">
        <v>186</v>
      </c>
      <c r="P51" s="79">
        <v>2</v>
      </c>
      <c r="Q51" s="81">
        <v>330</v>
      </c>
      <c r="R51" s="81">
        <v>341</v>
      </c>
      <c r="S51" s="31"/>
      <c r="T51" s="24">
        <f t="shared" si="10"/>
        <v>671</v>
      </c>
      <c r="U51" s="10">
        <v>1</v>
      </c>
      <c r="V51" s="3" t="s">
        <v>187</v>
      </c>
      <c r="W51" s="4">
        <f t="shared" si="11"/>
        <v>0</v>
      </c>
      <c r="X51" s="5">
        <f t="shared" si="19"/>
        <v>0</v>
      </c>
      <c r="Y51" s="28"/>
      <c r="Z51" s="5">
        <f t="shared" si="20"/>
        <v>0</v>
      </c>
      <c r="AA51" s="28"/>
      <c r="AB51" s="5">
        <f t="shared" si="17"/>
        <v>0</v>
      </c>
      <c r="AC51" s="7"/>
      <c r="AD51" s="5">
        <f t="shared" ref="AD51:AD59" si="26">AC51*V51*P51</f>
        <v>0</v>
      </c>
      <c r="AE51" s="6">
        <v>0</v>
      </c>
      <c r="AF51" s="5">
        <f t="shared" si="21"/>
        <v>0</v>
      </c>
      <c r="AG51" s="5"/>
      <c r="AH51" s="5">
        <f t="shared" si="22"/>
        <v>0</v>
      </c>
      <c r="AI51" s="6"/>
      <c r="AJ51" s="5">
        <f t="shared" si="23"/>
        <v>0</v>
      </c>
      <c r="AK51" s="7"/>
      <c r="AL51" s="5">
        <f t="shared" si="24"/>
        <v>0</v>
      </c>
      <c r="AM51" s="7"/>
      <c r="AN51" s="5">
        <f t="shared" si="25"/>
        <v>0</v>
      </c>
      <c r="AO51" s="5">
        <f t="shared" si="12"/>
        <v>0</v>
      </c>
      <c r="AP51" s="5">
        <f t="shared" si="7"/>
        <v>0</v>
      </c>
      <c r="AQ51" s="8">
        <f t="shared" si="13"/>
        <v>0</v>
      </c>
      <c r="AR51" s="9">
        <f t="shared" si="8"/>
        <v>0</v>
      </c>
      <c r="AS51" s="58">
        <f t="shared" si="9"/>
        <v>0</v>
      </c>
    </row>
    <row r="52" spans="1:45" s="27" customFormat="1" ht="10.5" customHeight="1">
      <c r="A52" s="57">
        <f t="shared" si="14"/>
        <v>44</v>
      </c>
      <c r="B52" s="127"/>
      <c r="C52" s="130"/>
      <c r="D52" s="130"/>
      <c r="E52" s="130"/>
      <c r="F52" s="130"/>
      <c r="G52" s="133"/>
      <c r="H52" s="127"/>
      <c r="I52" s="78" t="s">
        <v>96</v>
      </c>
      <c r="J52" s="79" t="s">
        <v>65</v>
      </c>
      <c r="K52" s="71" t="s">
        <v>66</v>
      </c>
      <c r="L52" s="82" t="s">
        <v>159</v>
      </c>
      <c r="M52" s="79"/>
      <c r="N52" s="82" t="s">
        <v>140</v>
      </c>
      <c r="O52" s="82" t="s">
        <v>186</v>
      </c>
      <c r="P52" s="79">
        <v>4</v>
      </c>
      <c r="Q52" s="81">
        <v>1284</v>
      </c>
      <c r="R52" s="81">
        <v>1212</v>
      </c>
      <c r="S52" s="31"/>
      <c r="T52" s="24">
        <f t="shared" si="10"/>
        <v>2496</v>
      </c>
      <c r="U52" s="10">
        <v>1</v>
      </c>
      <c r="V52" s="3" t="s">
        <v>187</v>
      </c>
      <c r="W52" s="4">
        <f t="shared" si="11"/>
        <v>0</v>
      </c>
      <c r="X52" s="5">
        <f t="shared" si="19"/>
        <v>0</v>
      </c>
      <c r="Y52" s="6"/>
      <c r="Z52" s="5">
        <f t="shared" si="20"/>
        <v>0</v>
      </c>
      <c r="AA52" s="28"/>
      <c r="AB52" s="5">
        <f t="shared" si="17"/>
        <v>0</v>
      </c>
      <c r="AC52" s="6"/>
      <c r="AD52" s="5">
        <f t="shared" si="26"/>
        <v>0</v>
      </c>
      <c r="AE52" s="6">
        <v>0</v>
      </c>
      <c r="AF52" s="5">
        <f t="shared" si="21"/>
        <v>0</v>
      </c>
      <c r="AG52" s="5"/>
      <c r="AH52" s="5">
        <f t="shared" si="22"/>
        <v>0</v>
      </c>
      <c r="AI52" s="6"/>
      <c r="AJ52" s="5">
        <f t="shared" si="23"/>
        <v>0</v>
      </c>
      <c r="AK52" s="6"/>
      <c r="AL52" s="5">
        <f t="shared" si="24"/>
        <v>0</v>
      </c>
      <c r="AM52" s="6"/>
      <c r="AN52" s="5">
        <f t="shared" si="25"/>
        <v>0</v>
      </c>
      <c r="AO52" s="5">
        <f t="shared" si="12"/>
        <v>0</v>
      </c>
      <c r="AP52" s="5">
        <f t="shared" si="7"/>
        <v>0</v>
      </c>
      <c r="AQ52" s="8">
        <f t="shared" si="13"/>
        <v>0</v>
      </c>
      <c r="AR52" s="9">
        <f t="shared" si="8"/>
        <v>0</v>
      </c>
      <c r="AS52" s="58">
        <f t="shared" si="9"/>
        <v>0</v>
      </c>
    </row>
    <row r="53" spans="1:45" s="27" customFormat="1" ht="10.5" customHeight="1">
      <c r="A53" s="57">
        <f t="shared" si="14"/>
        <v>45</v>
      </c>
      <c r="B53" s="127"/>
      <c r="C53" s="130"/>
      <c r="D53" s="130"/>
      <c r="E53" s="130"/>
      <c r="F53" s="130"/>
      <c r="G53" s="133"/>
      <c r="H53" s="127"/>
      <c r="I53" s="78" t="s">
        <v>96</v>
      </c>
      <c r="J53" s="79" t="s">
        <v>65</v>
      </c>
      <c r="K53" s="71" t="s">
        <v>66</v>
      </c>
      <c r="L53" s="82" t="s">
        <v>173</v>
      </c>
      <c r="M53" s="79"/>
      <c r="N53" s="82" t="s">
        <v>141</v>
      </c>
      <c r="O53" s="82" t="s">
        <v>186</v>
      </c>
      <c r="P53" s="79">
        <v>4</v>
      </c>
      <c r="Q53" s="81">
        <v>607</v>
      </c>
      <c r="R53" s="81">
        <v>1137</v>
      </c>
      <c r="S53" s="31"/>
      <c r="T53" s="24">
        <f t="shared" si="10"/>
        <v>1744</v>
      </c>
      <c r="U53" s="10">
        <v>1</v>
      </c>
      <c r="V53" s="3" t="s">
        <v>187</v>
      </c>
      <c r="W53" s="4">
        <f t="shared" si="11"/>
        <v>0</v>
      </c>
      <c r="X53" s="5">
        <f t="shared" si="19"/>
        <v>0</v>
      </c>
      <c r="Y53" s="6"/>
      <c r="Z53" s="5">
        <f t="shared" si="20"/>
        <v>0</v>
      </c>
      <c r="AA53" s="28"/>
      <c r="AB53" s="5">
        <f t="shared" si="17"/>
        <v>0</v>
      </c>
      <c r="AC53" s="6"/>
      <c r="AD53" s="5">
        <f t="shared" si="26"/>
        <v>0</v>
      </c>
      <c r="AE53" s="6">
        <v>0</v>
      </c>
      <c r="AF53" s="5">
        <f t="shared" si="21"/>
        <v>0</v>
      </c>
      <c r="AG53" s="5"/>
      <c r="AH53" s="5">
        <f t="shared" si="22"/>
        <v>0</v>
      </c>
      <c r="AI53" s="6"/>
      <c r="AJ53" s="5">
        <f t="shared" si="23"/>
        <v>0</v>
      </c>
      <c r="AK53" s="6"/>
      <c r="AL53" s="5">
        <f t="shared" si="24"/>
        <v>0</v>
      </c>
      <c r="AM53" s="6"/>
      <c r="AN53" s="5">
        <f t="shared" si="25"/>
        <v>0</v>
      </c>
      <c r="AO53" s="5">
        <f t="shared" si="12"/>
        <v>0</v>
      </c>
      <c r="AP53" s="5">
        <f t="shared" si="7"/>
        <v>0</v>
      </c>
      <c r="AQ53" s="8">
        <f t="shared" si="13"/>
        <v>0</v>
      </c>
      <c r="AR53" s="9">
        <f t="shared" si="8"/>
        <v>0</v>
      </c>
      <c r="AS53" s="58">
        <f t="shared" si="9"/>
        <v>0</v>
      </c>
    </row>
    <row r="54" spans="1:45" s="27" customFormat="1" ht="10.5" customHeight="1">
      <c r="A54" s="57">
        <f t="shared" si="14"/>
        <v>46</v>
      </c>
      <c r="B54" s="127"/>
      <c r="C54" s="130"/>
      <c r="D54" s="130"/>
      <c r="E54" s="130"/>
      <c r="F54" s="130"/>
      <c r="G54" s="133"/>
      <c r="H54" s="127"/>
      <c r="I54" s="78" t="s">
        <v>96</v>
      </c>
      <c r="J54" s="79" t="s">
        <v>65</v>
      </c>
      <c r="K54" s="71" t="s">
        <v>66</v>
      </c>
      <c r="L54" s="82" t="s">
        <v>174</v>
      </c>
      <c r="M54" s="79"/>
      <c r="N54" s="82" t="s">
        <v>142</v>
      </c>
      <c r="O54" s="82" t="s">
        <v>186</v>
      </c>
      <c r="P54" s="79">
        <v>4</v>
      </c>
      <c r="Q54" s="81">
        <v>2081</v>
      </c>
      <c r="R54" s="81">
        <v>1016</v>
      </c>
      <c r="S54" s="31"/>
      <c r="T54" s="24">
        <f t="shared" si="10"/>
        <v>3097</v>
      </c>
      <c r="U54" s="10">
        <v>1</v>
      </c>
      <c r="V54" s="3" t="s">
        <v>187</v>
      </c>
      <c r="W54" s="4">
        <f t="shared" si="11"/>
        <v>0</v>
      </c>
      <c r="X54" s="5">
        <f t="shared" si="19"/>
        <v>0</v>
      </c>
      <c r="Y54" s="6"/>
      <c r="Z54" s="5">
        <f t="shared" si="20"/>
        <v>0</v>
      </c>
      <c r="AA54" s="28"/>
      <c r="AB54" s="5">
        <f t="shared" si="17"/>
        <v>0</v>
      </c>
      <c r="AC54" s="6"/>
      <c r="AD54" s="5">
        <f t="shared" si="26"/>
        <v>0</v>
      </c>
      <c r="AE54" s="6">
        <v>0</v>
      </c>
      <c r="AF54" s="5">
        <f t="shared" si="21"/>
        <v>0</v>
      </c>
      <c r="AG54" s="5"/>
      <c r="AH54" s="5">
        <f t="shared" si="22"/>
        <v>0</v>
      </c>
      <c r="AI54" s="6"/>
      <c r="AJ54" s="5">
        <f t="shared" si="23"/>
        <v>0</v>
      </c>
      <c r="AK54" s="6"/>
      <c r="AL54" s="5">
        <f t="shared" si="24"/>
        <v>0</v>
      </c>
      <c r="AM54" s="6"/>
      <c r="AN54" s="5">
        <f t="shared" si="25"/>
        <v>0</v>
      </c>
      <c r="AO54" s="5">
        <f t="shared" si="12"/>
        <v>0</v>
      </c>
      <c r="AP54" s="5">
        <f t="shared" si="7"/>
        <v>0</v>
      </c>
      <c r="AQ54" s="8">
        <f t="shared" si="13"/>
        <v>0</v>
      </c>
      <c r="AR54" s="9">
        <f t="shared" si="8"/>
        <v>0</v>
      </c>
      <c r="AS54" s="58">
        <f t="shared" si="9"/>
        <v>0</v>
      </c>
    </row>
    <row r="55" spans="1:45" s="27" customFormat="1" ht="10.5" customHeight="1">
      <c r="A55" s="57">
        <f t="shared" si="14"/>
        <v>47</v>
      </c>
      <c r="B55" s="127"/>
      <c r="C55" s="130"/>
      <c r="D55" s="130"/>
      <c r="E55" s="130"/>
      <c r="F55" s="130"/>
      <c r="G55" s="133"/>
      <c r="H55" s="127"/>
      <c r="I55" s="78" t="s">
        <v>96</v>
      </c>
      <c r="J55" s="79" t="s">
        <v>65</v>
      </c>
      <c r="K55" s="71" t="s">
        <v>66</v>
      </c>
      <c r="L55" s="82" t="s">
        <v>159</v>
      </c>
      <c r="M55" s="79"/>
      <c r="N55" s="82" t="s">
        <v>143</v>
      </c>
      <c r="O55" s="82" t="s">
        <v>186</v>
      </c>
      <c r="P55" s="79">
        <v>2.2999999999999998</v>
      </c>
      <c r="Q55" s="81">
        <v>517</v>
      </c>
      <c r="R55" s="81">
        <v>572</v>
      </c>
      <c r="S55" s="31"/>
      <c r="T55" s="24">
        <f t="shared" si="10"/>
        <v>1089</v>
      </c>
      <c r="U55" s="10">
        <v>1</v>
      </c>
      <c r="V55" s="3" t="s">
        <v>187</v>
      </c>
      <c r="W55" s="4">
        <f t="shared" si="11"/>
        <v>0</v>
      </c>
      <c r="X55" s="5">
        <f t="shared" si="19"/>
        <v>0</v>
      </c>
      <c r="Y55" s="6"/>
      <c r="Z55" s="5">
        <f t="shared" si="20"/>
        <v>0</v>
      </c>
      <c r="AA55" s="28"/>
      <c r="AB55" s="5">
        <f t="shared" si="17"/>
        <v>0</v>
      </c>
      <c r="AC55" s="6"/>
      <c r="AD55" s="5">
        <f t="shared" si="26"/>
        <v>0</v>
      </c>
      <c r="AE55" s="6">
        <v>0</v>
      </c>
      <c r="AF55" s="5">
        <f t="shared" si="21"/>
        <v>0</v>
      </c>
      <c r="AG55" s="5"/>
      <c r="AH55" s="5">
        <f t="shared" si="22"/>
        <v>0</v>
      </c>
      <c r="AI55" s="6"/>
      <c r="AJ55" s="5">
        <f t="shared" si="23"/>
        <v>0</v>
      </c>
      <c r="AK55" s="6"/>
      <c r="AL55" s="5">
        <f t="shared" si="24"/>
        <v>0</v>
      </c>
      <c r="AM55" s="6"/>
      <c r="AN55" s="5">
        <f t="shared" si="25"/>
        <v>0</v>
      </c>
      <c r="AO55" s="5">
        <f t="shared" si="12"/>
        <v>0</v>
      </c>
      <c r="AP55" s="5">
        <f t="shared" si="7"/>
        <v>0</v>
      </c>
      <c r="AQ55" s="8">
        <f t="shared" si="13"/>
        <v>0</v>
      </c>
      <c r="AR55" s="9">
        <f t="shared" si="8"/>
        <v>0</v>
      </c>
      <c r="AS55" s="58">
        <f t="shared" si="9"/>
        <v>0</v>
      </c>
    </row>
    <row r="56" spans="1:45" s="27" customFormat="1" ht="10.5" customHeight="1">
      <c r="A56" s="57">
        <f t="shared" si="14"/>
        <v>48</v>
      </c>
      <c r="B56" s="127"/>
      <c r="C56" s="130"/>
      <c r="D56" s="130"/>
      <c r="E56" s="130"/>
      <c r="F56" s="130"/>
      <c r="G56" s="133"/>
      <c r="H56" s="127"/>
      <c r="I56" s="78" t="s">
        <v>96</v>
      </c>
      <c r="J56" s="79" t="s">
        <v>65</v>
      </c>
      <c r="K56" s="71" t="s">
        <v>66</v>
      </c>
      <c r="L56" s="82" t="s">
        <v>175</v>
      </c>
      <c r="M56" s="79"/>
      <c r="N56" s="82" t="s">
        <v>144</v>
      </c>
      <c r="O56" s="82" t="s">
        <v>186</v>
      </c>
      <c r="P56" s="79">
        <v>1</v>
      </c>
      <c r="Q56" s="81">
        <v>537</v>
      </c>
      <c r="R56" s="81">
        <v>444</v>
      </c>
      <c r="S56" s="31"/>
      <c r="T56" s="24">
        <f t="shared" si="10"/>
        <v>981</v>
      </c>
      <c r="U56" s="10">
        <v>1</v>
      </c>
      <c r="V56" s="3" t="s">
        <v>187</v>
      </c>
      <c r="W56" s="4">
        <f t="shared" si="11"/>
        <v>0</v>
      </c>
      <c r="X56" s="5">
        <f t="shared" si="19"/>
        <v>0</v>
      </c>
      <c r="Y56" s="6"/>
      <c r="Z56" s="5">
        <f t="shared" si="20"/>
        <v>0</v>
      </c>
      <c r="AA56" s="28"/>
      <c r="AB56" s="5">
        <f t="shared" si="17"/>
        <v>0</v>
      </c>
      <c r="AC56" s="6"/>
      <c r="AD56" s="5">
        <f t="shared" si="26"/>
        <v>0</v>
      </c>
      <c r="AE56" s="6">
        <v>0</v>
      </c>
      <c r="AF56" s="5">
        <f t="shared" si="21"/>
        <v>0</v>
      </c>
      <c r="AG56" s="5"/>
      <c r="AH56" s="5">
        <f t="shared" si="22"/>
        <v>0</v>
      </c>
      <c r="AI56" s="6"/>
      <c r="AJ56" s="5">
        <f t="shared" si="23"/>
        <v>0</v>
      </c>
      <c r="AK56" s="6"/>
      <c r="AL56" s="5">
        <f t="shared" si="24"/>
        <v>0</v>
      </c>
      <c r="AM56" s="6"/>
      <c r="AN56" s="5">
        <f t="shared" si="25"/>
        <v>0</v>
      </c>
      <c r="AO56" s="5">
        <f t="shared" si="12"/>
        <v>0</v>
      </c>
      <c r="AP56" s="5">
        <f t="shared" si="7"/>
        <v>0</v>
      </c>
      <c r="AQ56" s="8">
        <f t="shared" si="13"/>
        <v>0</v>
      </c>
      <c r="AR56" s="9">
        <f t="shared" si="8"/>
        <v>0</v>
      </c>
      <c r="AS56" s="58">
        <f t="shared" si="9"/>
        <v>0</v>
      </c>
    </row>
    <row r="57" spans="1:45" s="27" customFormat="1" ht="10.5" customHeight="1">
      <c r="A57" s="57">
        <f t="shared" si="14"/>
        <v>49</v>
      </c>
      <c r="B57" s="127"/>
      <c r="C57" s="130"/>
      <c r="D57" s="130"/>
      <c r="E57" s="130"/>
      <c r="F57" s="130"/>
      <c r="G57" s="133"/>
      <c r="H57" s="127"/>
      <c r="I57" s="78" t="s">
        <v>96</v>
      </c>
      <c r="J57" s="79" t="s">
        <v>65</v>
      </c>
      <c r="K57" s="71" t="s">
        <v>66</v>
      </c>
      <c r="L57" s="82" t="s">
        <v>159</v>
      </c>
      <c r="M57" s="79"/>
      <c r="N57" s="82" t="s">
        <v>145</v>
      </c>
      <c r="O57" s="82" t="s">
        <v>186</v>
      </c>
      <c r="P57" s="79">
        <v>2.2999999999999998</v>
      </c>
      <c r="Q57" s="81">
        <v>1044</v>
      </c>
      <c r="R57" s="81">
        <v>1266</v>
      </c>
      <c r="S57" s="31"/>
      <c r="T57" s="24">
        <f t="shared" si="10"/>
        <v>2310</v>
      </c>
      <c r="U57" s="10">
        <v>1</v>
      </c>
      <c r="V57" s="3" t="s">
        <v>187</v>
      </c>
      <c r="W57" s="4">
        <f t="shared" si="11"/>
        <v>0</v>
      </c>
      <c r="X57" s="5">
        <f t="shared" si="19"/>
        <v>0</v>
      </c>
      <c r="Y57" s="6"/>
      <c r="Z57" s="5">
        <f t="shared" si="20"/>
        <v>0</v>
      </c>
      <c r="AA57" s="28"/>
      <c r="AB57" s="5">
        <f t="shared" si="17"/>
        <v>0</v>
      </c>
      <c r="AC57" s="6"/>
      <c r="AD57" s="5">
        <f t="shared" si="26"/>
        <v>0</v>
      </c>
      <c r="AE57" s="6">
        <v>0</v>
      </c>
      <c r="AF57" s="5">
        <f t="shared" si="21"/>
        <v>0</v>
      </c>
      <c r="AG57" s="5"/>
      <c r="AH57" s="5">
        <f t="shared" si="22"/>
        <v>0</v>
      </c>
      <c r="AI57" s="6"/>
      <c r="AJ57" s="5">
        <f t="shared" si="23"/>
        <v>0</v>
      </c>
      <c r="AK57" s="6"/>
      <c r="AL57" s="5">
        <f t="shared" si="24"/>
        <v>0</v>
      </c>
      <c r="AM57" s="6"/>
      <c r="AN57" s="5">
        <f t="shared" si="25"/>
        <v>0</v>
      </c>
      <c r="AO57" s="5">
        <f t="shared" si="12"/>
        <v>0</v>
      </c>
      <c r="AP57" s="5">
        <f t="shared" si="7"/>
        <v>0</v>
      </c>
      <c r="AQ57" s="8">
        <f t="shared" si="13"/>
        <v>0</v>
      </c>
      <c r="AR57" s="9">
        <f t="shared" si="8"/>
        <v>0</v>
      </c>
      <c r="AS57" s="58">
        <f t="shared" si="9"/>
        <v>0</v>
      </c>
    </row>
    <row r="58" spans="1:45" s="27" customFormat="1" ht="10.5" customHeight="1">
      <c r="A58" s="57">
        <f t="shared" si="14"/>
        <v>50</v>
      </c>
      <c r="B58" s="127"/>
      <c r="C58" s="130"/>
      <c r="D58" s="130"/>
      <c r="E58" s="130"/>
      <c r="F58" s="130"/>
      <c r="G58" s="133"/>
      <c r="H58" s="127"/>
      <c r="I58" s="78" t="s">
        <v>96</v>
      </c>
      <c r="J58" s="79" t="s">
        <v>65</v>
      </c>
      <c r="K58" s="71" t="s">
        <v>66</v>
      </c>
      <c r="L58" s="82" t="s">
        <v>159</v>
      </c>
      <c r="M58" s="79"/>
      <c r="N58" s="82" t="s">
        <v>146</v>
      </c>
      <c r="O58" s="82" t="s">
        <v>186</v>
      </c>
      <c r="P58" s="79">
        <v>2.2999999999999998</v>
      </c>
      <c r="Q58" s="81">
        <v>894</v>
      </c>
      <c r="R58" s="81">
        <v>876</v>
      </c>
      <c r="S58" s="31"/>
      <c r="T58" s="24">
        <f t="shared" si="10"/>
        <v>1770</v>
      </c>
      <c r="U58" s="10">
        <v>1</v>
      </c>
      <c r="V58" s="3" t="s">
        <v>187</v>
      </c>
      <c r="W58" s="4">
        <f t="shared" si="11"/>
        <v>0</v>
      </c>
      <c r="X58" s="5">
        <f t="shared" si="19"/>
        <v>0</v>
      </c>
      <c r="Y58" s="6"/>
      <c r="Z58" s="5">
        <f t="shared" si="20"/>
        <v>0</v>
      </c>
      <c r="AA58" s="28"/>
      <c r="AB58" s="5">
        <f t="shared" si="17"/>
        <v>0</v>
      </c>
      <c r="AC58" s="6"/>
      <c r="AD58" s="5">
        <f t="shared" si="26"/>
        <v>0</v>
      </c>
      <c r="AE58" s="6">
        <v>0</v>
      </c>
      <c r="AF58" s="5">
        <f t="shared" si="21"/>
        <v>0</v>
      </c>
      <c r="AG58" s="5"/>
      <c r="AH58" s="5">
        <f t="shared" si="22"/>
        <v>0</v>
      </c>
      <c r="AI58" s="6"/>
      <c r="AJ58" s="5">
        <f t="shared" si="23"/>
        <v>0</v>
      </c>
      <c r="AK58" s="6"/>
      <c r="AL58" s="5">
        <f t="shared" si="24"/>
        <v>0</v>
      </c>
      <c r="AM58" s="6"/>
      <c r="AN58" s="5">
        <f t="shared" si="25"/>
        <v>0</v>
      </c>
      <c r="AO58" s="5">
        <f t="shared" si="12"/>
        <v>0</v>
      </c>
      <c r="AP58" s="5">
        <f t="shared" si="7"/>
        <v>0</v>
      </c>
      <c r="AQ58" s="8">
        <f t="shared" si="13"/>
        <v>0</v>
      </c>
      <c r="AR58" s="9">
        <f t="shared" si="8"/>
        <v>0</v>
      </c>
      <c r="AS58" s="58">
        <f t="shared" si="9"/>
        <v>0</v>
      </c>
    </row>
    <row r="59" spans="1:45" s="2" customFormat="1" ht="10.5" customHeight="1" thickBot="1">
      <c r="A59" s="59">
        <f t="shared" si="14"/>
        <v>51</v>
      </c>
      <c r="B59" s="128"/>
      <c r="C59" s="131"/>
      <c r="D59" s="131"/>
      <c r="E59" s="131"/>
      <c r="F59" s="131"/>
      <c r="G59" s="134"/>
      <c r="H59" s="128"/>
      <c r="I59" s="84" t="s">
        <v>96</v>
      </c>
      <c r="J59" s="85" t="s">
        <v>65</v>
      </c>
      <c r="K59" s="86" t="s">
        <v>66</v>
      </c>
      <c r="L59" s="87" t="s">
        <v>176</v>
      </c>
      <c r="M59" s="85"/>
      <c r="N59" s="87" t="s">
        <v>147</v>
      </c>
      <c r="O59" s="87" t="s">
        <v>186</v>
      </c>
      <c r="P59" s="85">
        <v>2</v>
      </c>
      <c r="Q59" s="88">
        <v>541</v>
      </c>
      <c r="R59" s="88">
        <v>487</v>
      </c>
      <c r="S59" s="60"/>
      <c r="T59" s="61">
        <f t="shared" si="10"/>
        <v>1028</v>
      </c>
      <c r="U59" s="62">
        <v>1</v>
      </c>
      <c r="V59" s="63" t="s">
        <v>187</v>
      </c>
      <c r="W59" s="64">
        <f t="shared" si="11"/>
        <v>0</v>
      </c>
      <c r="X59" s="65">
        <f t="shared" si="19"/>
        <v>0</v>
      </c>
      <c r="Y59" s="66"/>
      <c r="Z59" s="65">
        <f t="shared" si="20"/>
        <v>0</v>
      </c>
      <c r="AA59" s="67"/>
      <c r="AB59" s="65">
        <f t="shared" si="17"/>
        <v>0</v>
      </c>
      <c r="AC59" s="66"/>
      <c r="AD59" s="65">
        <f t="shared" si="26"/>
        <v>0</v>
      </c>
      <c r="AE59" s="66">
        <v>0</v>
      </c>
      <c r="AF59" s="65">
        <f t="shared" si="21"/>
        <v>0</v>
      </c>
      <c r="AG59" s="65"/>
      <c r="AH59" s="65">
        <f t="shared" si="22"/>
        <v>0</v>
      </c>
      <c r="AI59" s="66"/>
      <c r="AJ59" s="65">
        <f t="shared" si="23"/>
        <v>0</v>
      </c>
      <c r="AK59" s="66"/>
      <c r="AL59" s="65">
        <f t="shared" si="24"/>
        <v>0</v>
      </c>
      <c r="AM59" s="66"/>
      <c r="AN59" s="65">
        <f t="shared" si="25"/>
        <v>0</v>
      </c>
      <c r="AO59" s="65">
        <f t="shared" si="12"/>
        <v>0</v>
      </c>
      <c r="AP59" s="65">
        <f t="shared" si="7"/>
        <v>0</v>
      </c>
      <c r="AQ59" s="68">
        <f t="shared" si="13"/>
        <v>0</v>
      </c>
      <c r="AR59" s="69">
        <f t="shared" si="8"/>
        <v>0</v>
      </c>
      <c r="AS59" s="70">
        <f t="shared" si="9"/>
        <v>0</v>
      </c>
    </row>
    <row r="60" spans="1:45" s="2" customFormat="1">
      <c r="D60" s="23"/>
      <c r="E60" s="19"/>
      <c r="H60" s="19"/>
      <c r="J60" s="19"/>
      <c r="K60" s="23"/>
      <c r="N60" s="25"/>
      <c r="P60" s="19"/>
      <c r="Q60" s="2">
        <f>SUM(Q9:Q59)</f>
        <v>95823</v>
      </c>
      <c r="R60" s="2">
        <f>SUM(R9:R59)</f>
        <v>241986</v>
      </c>
      <c r="S60" s="13">
        <f>SUM(S9:S59)</f>
        <v>2479</v>
      </c>
      <c r="T60" s="2">
        <f>SUM(T9:T59)</f>
        <v>340288</v>
      </c>
      <c r="X60" s="30">
        <f>SUM(X9:X59)</f>
        <v>0</v>
      </c>
      <c r="AO60" s="30">
        <f>SUM(AO9:AO59)</f>
        <v>0</v>
      </c>
      <c r="AP60" s="30">
        <f>SUM(AP9:AP59)</f>
        <v>0</v>
      </c>
      <c r="AQ60" s="30">
        <f>SUM(AQ9:AQ59)</f>
        <v>0</v>
      </c>
      <c r="AR60" s="30">
        <f>SUM(AR9:AR59)</f>
        <v>0</v>
      </c>
      <c r="AS60" s="30">
        <f>SUM(AS9:AS59)</f>
        <v>0</v>
      </c>
    </row>
    <row r="61" spans="1:45" s="2" customFormat="1">
      <c r="D61" s="23"/>
      <c r="E61" s="19"/>
      <c r="H61" s="19"/>
      <c r="J61" s="19"/>
      <c r="K61" s="23"/>
      <c r="N61" s="25"/>
      <c r="P61" s="19"/>
      <c r="R61" s="2">
        <f>SUM(Q60:S60)/1000</f>
        <v>340.28800000000001</v>
      </c>
      <c r="AO61" s="30">
        <f>AO60+AP60</f>
        <v>0</v>
      </c>
    </row>
    <row r="62" spans="1:45" s="2" customFormat="1">
      <c r="D62" s="23"/>
      <c r="E62" s="19"/>
      <c r="H62" s="19"/>
      <c r="J62" s="19"/>
      <c r="K62" s="23"/>
      <c r="N62" s="25"/>
      <c r="P62" s="19"/>
    </row>
    <row r="63" spans="1:45" s="2" customFormat="1">
      <c r="D63" s="23"/>
      <c r="E63" s="19"/>
      <c r="H63" s="19"/>
      <c r="J63" s="19"/>
      <c r="K63" s="23"/>
      <c r="N63" s="25"/>
      <c r="P63" s="19"/>
    </row>
    <row r="64" spans="1:45" s="2" customFormat="1">
      <c r="D64" s="23"/>
      <c r="E64" s="19"/>
      <c r="H64" s="19"/>
      <c r="J64" s="19"/>
      <c r="K64" s="23"/>
      <c r="N64" s="25"/>
      <c r="P64" s="19"/>
    </row>
    <row r="65" spans="1:46" s="2" customFormat="1">
      <c r="D65" s="23"/>
      <c r="E65" s="19"/>
      <c r="H65" s="19"/>
      <c r="J65" s="19"/>
      <c r="K65" s="23"/>
      <c r="N65" s="25"/>
      <c r="P65" s="19"/>
    </row>
    <row r="66" spans="1:46" s="2" customFormat="1">
      <c r="D66" s="23"/>
      <c r="E66" s="19"/>
      <c r="H66" s="19"/>
      <c r="J66" s="19"/>
      <c r="K66" s="23"/>
      <c r="N66" s="25"/>
      <c r="P66" s="19"/>
    </row>
    <row r="67" spans="1:46" s="2" customFormat="1">
      <c r="D67" s="23"/>
      <c r="E67" s="19"/>
      <c r="H67" s="19"/>
      <c r="J67" s="19"/>
      <c r="K67" s="23"/>
      <c r="N67" s="25"/>
      <c r="P67" s="19"/>
    </row>
    <row r="68" spans="1:46" s="2" customFormat="1">
      <c r="D68" s="23"/>
      <c r="E68" s="19"/>
      <c r="H68" s="19"/>
      <c r="J68" s="19"/>
      <c r="K68" s="23"/>
      <c r="N68" s="25"/>
      <c r="P68" s="19"/>
    </row>
    <row r="69" spans="1:46" s="2" customFormat="1">
      <c r="D69" s="23"/>
      <c r="E69" s="19"/>
      <c r="H69" s="19"/>
      <c r="J69" s="19"/>
      <c r="K69" s="23"/>
      <c r="N69" s="25"/>
      <c r="P69" s="19"/>
    </row>
    <row r="70" spans="1:46" s="2" customFormat="1">
      <c r="D70" s="23"/>
      <c r="E70" s="19"/>
      <c r="H70" s="19"/>
      <c r="J70" s="19"/>
      <c r="K70" s="23"/>
      <c r="N70" s="25"/>
      <c r="P70" s="19"/>
    </row>
    <row r="71" spans="1:46" s="2" customFormat="1">
      <c r="D71" s="23"/>
      <c r="E71" s="19"/>
      <c r="H71" s="19"/>
      <c r="J71" s="19"/>
      <c r="K71" s="23"/>
      <c r="N71" s="25"/>
      <c r="P71" s="19"/>
    </row>
    <row r="72" spans="1:46" s="2" customFormat="1">
      <c r="D72" s="23"/>
      <c r="E72" s="19"/>
      <c r="H72" s="19"/>
      <c r="J72" s="19"/>
      <c r="K72" s="23"/>
      <c r="N72" s="25"/>
      <c r="P72" s="19"/>
    </row>
    <row r="73" spans="1:46" s="2" customFormat="1">
      <c r="D73" s="23"/>
      <c r="E73" s="19"/>
      <c r="H73" s="19"/>
      <c r="J73" s="19"/>
      <c r="K73" s="23"/>
      <c r="N73" s="25"/>
      <c r="P73" s="19"/>
    </row>
    <row r="74" spans="1:46">
      <c r="A74" s="2"/>
      <c r="B74" s="2"/>
      <c r="C74" s="2"/>
      <c r="D74" s="23"/>
      <c r="E74" s="19"/>
      <c r="F74" s="2"/>
      <c r="G74" s="2"/>
      <c r="H74" s="19"/>
      <c r="I74" s="2"/>
      <c r="J74" s="19"/>
      <c r="K74" s="23"/>
      <c r="L74" s="2"/>
      <c r="M74" s="2"/>
      <c r="N74" s="25"/>
      <c r="O74" s="2"/>
      <c r="P74" s="19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</row>
    <row r="75" spans="1:46">
      <c r="A75" s="2"/>
      <c r="B75" s="2"/>
      <c r="C75" s="2"/>
      <c r="D75" s="23"/>
      <c r="E75" s="19"/>
      <c r="F75" s="2"/>
      <c r="G75" s="2"/>
      <c r="H75" s="19"/>
      <c r="I75" s="2"/>
      <c r="J75" s="19"/>
      <c r="K75" s="23"/>
      <c r="L75" s="2"/>
      <c r="M75" s="2"/>
      <c r="N75" s="25"/>
      <c r="O75" s="2"/>
      <c r="P75" s="19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</row>
    <row r="76" spans="1:46">
      <c r="A76" s="2"/>
      <c r="B76" s="2"/>
      <c r="C76" s="2"/>
      <c r="D76" s="23"/>
      <c r="E76" s="19"/>
      <c r="F76" s="2"/>
      <c r="G76" s="2"/>
      <c r="H76" s="19"/>
      <c r="I76" s="2"/>
      <c r="J76" s="19"/>
      <c r="K76" s="23"/>
      <c r="L76" s="2"/>
      <c r="M76" s="2"/>
      <c r="N76" s="25"/>
      <c r="O76" s="2"/>
      <c r="P76" s="19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</row>
    <row r="77" spans="1:46">
      <c r="A77" s="2"/>
      <c r="B77" s="2"/>
      <c r="C77" s="2"/>
      <c r="D77" s="23"/>
      <c r="E77" s="19"/>
      <c r="F77" s="2"/>
      <c r="G77" s="2"/>
      <c r="H77" s="19"/>
      <c r="I77" s="2"/>
      <c r="J77" s="19"/>
      <c r="K77" s="23"/>
      <c r="L77" s="2"/>
      <c r="M77" s="2"/>
      <c r="N77" s="25"/>
      <c r="O77" s="2"/>
      <c r="P77" s="19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</row>
    <row r="78" spans="1:46">
      <c r="A78" s="2"/>
      <c r="B78" s="2"/>
      <c r="C78" s="2"/>
      <c r="D78" s="23"/>
      <c r="E78" s="19"/>
      <c r="F78" s="2"/>
      <c r="G78" s="2"/>
      <c r="H78" s="19"/>
      <c r="I78" s="2"/>
      <c r="J78" s="19"/>
      <c r="K78" s="23"/>
      <c r="L78" s="2"/>
      <c r="M78" s="2"/>
      <c r="N78" s="25"/>
      <c r="O78" s="2"/>
      <c r="P78" s="19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</row>
    <row r="79" spans="1:46">
      <c r="A79" s="2"/>
      <c r="B79" s="2"/>
      <c r="C79" s="2"/>
      <c r="D79" s="23"/>
      <c r="E79" s="19"/>
      <c r="F79" s="2"/>
      <c r="G79" s="2"/>
      <c r="H79" s="19"/>
      <c r="I79" s="2"/>
      <c r="J79" s="19"/>
      <c r="K79" s="23"/>
      <c r="L79" s="2"/>
      <c r="M79" s="2"/>
      <c r="N79" s="25"/>
      <c r="O79" s="2"/>
      <c r="P79" s="19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</row>
    <row r="80" spans="1:46">
      <c r="A80" s="2"/>
      <c r="B80" s="2"/>
      <c r="C80" s="2"/>
      <c r="D80" s="23"/>
      <c r="E80" s="19"/>
      <c r="F80" s="2"/>
      <c r="G80" s="2"/>
      <c r="H80" s="19"/>
      <c r="I80" s="2"/>
      <c r="J80" s="19"/>
      <c r="K80" s="23"/>
      <c r="L80" s="2"/>
      <c r="M80" s="2"/>
      <c r="N80" s="25"/>
      <c r="O80" s="2"/>
      <c r="P80" s="19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</row>
    <row r="81" spans="1:46">
      <c r="A81" s="2"/>
      <c r="B81" s="2"/>
      <c r="C81" s="2"/>
      <c r="D81" s="23"/>
      <c r="E81" s="19"/>
      <c r="F81" s="2"/>
      <c r="G81" s="2"/>
      <c r="H81" s="19"/>
      <c r="I81" s="2"/>
      <c r="J81" s="19"/>
      <c r="K81" s="23"/>
      <c r="L81" s="2"/>
      <c r="M81" s="2"/>
      <c r="N81" s="25"/>
      <c r="O81" s="2"/>
      <c r="P81" s="19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</row>
    <row r="82" spans="1:46">
      <c r="A82" s="2"/>
      <c r="B82" s="2"/>
      <c r="C82" s="2"/>
      <c r="D82" s="23"/>
      <c r="E82" s="19"/>
      <c r="F82" s="2"/>
      <c r="G82" s="2"/>
      <c r="H82" s="19"/>
      <c r="I82" s="2"/>
      <c r="J82" s="19"/>
      <c r="K82" s="23"/>
      <c r="L82" s="2"/>
      <c r="M82" s="2"/>
      <c r="N82" s="25"/>
      <c r="O82" s="2"/>
      <c r="P82" s="19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</row>
    <row r="83" spans="1:46">
      <c r="A83" s="2"/>
      <c r="B83" s="2"/>
      <c r="C83" s="2"/>
      <c r="D83" s="23"/>
      <c r="E83" s="19"/>
      <c r="F83" s="2"/>
      <c r="G83" s="2"/>
      <c r="H83" s="19"/>
      <c r="I83" s="2"/>
      <c r="J83" s="19"/>
      <c r="K83" s="23"/>
      <c r="L83" s="2"/>
      <c r="M83" s="2"/>
      <c r="N83" s="25"/>
      <c r="O83" s="2"/>
      <c r="P83" s="19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</row>
    <row r="84" spans="1:46">
      <c r="A84" s="2"/>
      <c r="B84" s="2"/>
      <c r="C84" s="2"/>
      <c r="D84" s="23"/>
      <c r="E84" s="19"/>
      <c r="F84" s="2"/>
      <c r="G84" s="2"/>
      <c r="H84" s="19"/>
      <c r="I84" s="2"/>
      <c r="J84" s="19"/>
      <c r="K84" s="23"/>
      <c r="L84" s="2"/>
      <c r="M84" s="2"/>
      <c r="N84" s="25"/>
      <c r="O84" s="2"/>
      <c r="P84" s="19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</row>
    <row r="85" spans="1:46">
      <c r="A85" s="2"/>
      <c r="B85" s="2"/>
      <c r="C85" s="2"/>
      <c r="D85" s="23"/>
      <c r="E85" s="19"/>
      <c r="F85" s="2"/>
      <c r="G85" s="2"/>
      <c r="H85" s="19"/>
      <c r="I85" s="2"/>
      <c r="J85" s="19"/>
      <c r="K85" s="23"/>
      <c r="L85" s="2"/>
      <c r="M85" s="2"/>
      <c r="N85" s="25"/>
      <c r="O85" s="2"/>
      <c r="P85" s="19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</row>
    <row r="86" spans="1:46">
      <c r="A86" s="2"/>
      <c r="B86" s="2"/>
      <c r="C86" s="2"/>
      <c r="D86" s="23"/>
      <c r="E86" s="19"/>
      <c r="F86" s="2"/>
      <c r="G86" s="2"/>
      <c r="H86" s="19"/>
      <c r="I86" s="2"/>
      <c r="J86" s="19"/>
      <c r="K86" s="23"/>
      <c r="L86" s="2"/>
      <c r="M86" s="2"/>
      <c r="N86" s="25"/>
      <c r="O86" s="2"/>
      <c r="P86" s="19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</row>
    <row r="87" spans="1:46">
      <c r="A87" s="2"/>
      <c r="B87" s="2"/>
      <c r="C87" s="2"/>
      <c r="D87" s="23"/>
      <c r="E87" s="19"/>
      <c r="F87" s="2"/>
      <c r="G87" s="2"/>
      <c r="H87" s="19"/>
      <c r="I87" s="2"/>
      <c r="J87" s="19"/>
      <c r="K87" s="23"/>
      <c r="L87" s="2"/>
      <c r="M87" s="2"/>
      <c r="N87" s="25"/>
      <c r="O87" s="2"/>
      <c r="P87" s="19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</row>
    <row r="88" spans="1:46">
      <c r="A88" s="2"/>
      <c r="B88" s="2"/>
      <c r="C88" s="2"/>
      <c r="D88" s="23"/>
      <c r="E88" s="19"/>
      <c r="F88" s="2"/>
      <c r="G88" s="2"/>
      <c r="H88" s="19"/>
      <c r="I88" s="2"/>
      <c r="J88" s="19"/>
      <c r="K88" s="23"/>
      <c r="L88" s="2"/>
      <c r="M88" s="2"/>
      <c r="N88" s="25"/>
      <c r="O88" s="2"/>
      <c r="P88" s="19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</row>
    <row r="89" spans="1:46">
      <c r="A89" s="2"/>
      <c r="B89" s="2"/>
      <c r="C89" s="2"/>
      <c r="D89" s="23"/>
      <c r="E89" s="19"/>
      <c r="F89" s="2"/>
      <c r="G89" s="2"/>
      <c r="H89" s="19"/>
      <c r="I89" s="2"/>
      <c r="J89" s="19"/>
      <c r="K89" s="23"/>
      <c r="L89" s="2"/>
      <c r="M89" s="2"/>
      <c r="N89" s="25"/>
      <c r="O89" s="2"/>
      <c r="P89" s="19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</row>
    <row r="90" spans="1:46">
      <c r="A90" s="2"/>
      <c r="B90" s="2"/>
      <c r="C90" s="2"/>
      <c r="D90" s="23"/>
      <c r="E90" s="19"/>
      <c r="F90" s="2"/>
      <c r="G90" s="2"/>
      <c r="H90" s="19"/>
      <c r="I90" s="2"/>
      <c r="J90" s="19"/>
      <c r="K90" s="23"/>
      <c r="L90" s="2"/>
      <c r="M90" s="2"/>
      <c r="N90" s="25"/>
      <c r="O90" s="2"/>
      <c r="P90" s="19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</row>
    <row r="91" spans="1:46">
      <c r="A91" s="2"/>
      <c r="B91" s="2"/>
      <c r="C91" s="2"/>
      <c r="D91" s="23"/>
      <c r="E91" s="19"/>
      <c r="F91" s="2"/>
      <c r="G91" s="2"/>
      <c r="H91" s="19"/>
      <c r="I91" s="2"/>
      <c r="J91" s="19"/>
      <c r="K91" s="23"/>
      <c r="L91" s="2"/>
      <c r="M91" s="2"/>
      <c r="N91" s="25"/>
      <c r="O91" s="2"/>
      <c r="P91" s="19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</row>
    <row r="92" spans="1:46">
      <c r="A92" s="2"/>
      <c r="B92" s="2"/>
      <c r="C92" s="2"/>
      <c r="D92" s="23"/>
      <c r="E92" s="19"/>
      <c r="F92" s="2"/>
      <c r="G92" s="2"/>
      <c r="H92" s="19"/>
      <c r="I92" s="2"/>
      <c r="J92" s="19"/>
      <c r="K92" s="23"/>
      <c r="L92" s="2"/>
      <c r="M92" s="2"/>
      <c r="N92" s="25"/>
      <c r="O92" s="2"/>
      <c r="P92" s="19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</row>
    <row r="93" spans="1:46">
      <c r="A93" s="2"/>
      <c r="B93" s="2"/>
      <c r="C93" s="2"/>
      <c r="D93" s="23"/>
      <c r="E93" s="19"/>
      <c r="F93" s="2"/>
      <c r="G93" s="2"/>
      <c r="H93" s="19"/>
      <c r="I93" s="2"/>
      <c r="J93" s="19"/>
      <c r="K93" s="23"/>
      <c r="L93" s="2"/>
      <c r="M93" s="2"/>
      <c r="N93" s="25"/>
      <c r="O93" s="2"/>
      <c r="P93" s="19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</row>
    <row r="94" spans="1:46">
      <c r="A94" s="2"/>
      <c r="B94" s="2"/>
      <c r="C94" s="2"/>
      <c r="D94" s="23"/>
      <c r="E94" s="19"/>
      <c r="F94" s="2"/>
      <c r="G94" s="2"/>
      <c r="H94" s="19"/>
      <c r="I94" s="2"/>
      <c r="J94" s="19"/>
      <c r="K94" s="23"/>
      <c r="L94" s="2"/>
      <c r="M94" s="2"/>
      <c r="N94" s="25"/>
      <c r="O94" s="2"/>
      <c r="P94" s="19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</row>
    <row r="95" spans="1:46">
      <c r="A95" s="2"/>
      <c r="B95" s="2"/>
      <c r="C95" s="2"/>
      <c r="D95" s="23"/>
      <c r="E95" s="19"/>
      <c r="F95" s="2"/>
      <c r="G95" s="2"/>
      <c r="H95" s="19"/>
      <c r="I95" s="2"/>
      <c r="J95" s="19"/>
      <c r="K95" s="23"/>
      <c r="L95" s="2"/>
      <c r="M95" s="2"/>
      <c r="N95" s="25"/>
      <c r="O95" s="2"/>
      <c r="P95" s="19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</row>
    <row r="96" spans="1:46">
      <c r="A96" s="2"/>
      <c r="B96" s="2"/>
      <c r="C96" s="2"/>
      <c r="D96" s="23"/>
      <c r="E96" s="19"/>
      <c r="F96" s="2"/>
      <c r="G96" s="2"/>
      <c r="H96" s="19"/>
      <c r="I96" s="2"/>
      <c r="J96" s="19"/>
      <c r="K96" s="23"/>
      <c r="L96" s="2"/>
      <c r="M96" s="2"/>
      <c r="N96" s="25"/>
      <c r="O96" s="2"/>
      <c r="P96" s="19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</row>
    <row r="97" spans="1:46">
      <c r="A97" s="2"/>
      <c r="B97" s="2"/>
      <c r="C97" s="2"/>
      <c r="D97" s="23"/>
      <c r="E97" s="19"/>
      <c r="F97" s="2"/>
      <c r="G97" s="2"/>
      <c r="H97" s="19"/>
      <c r="I97" s="2"/>
      <c r="J97" s="19"/>
      <c r="K97" s="23"/>
      <c r="L97" s="2"/>
      <c r="M97" s="2"/>
      <c r="N97" s="25"/>
      <c r="O97" s="2"/>
      <c r="P97" s="19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</row>
    <row r="98" spans="1:46">
      <c r="A98" s="2"/>
      <c r="B98" s="2"/>
      <c r="C98" s="2"/>
      <c r="D98" s="23"/>
      <c r="E98" s="19"/>
      <c r="F98" s="2"/>
      <c r="G98" s="2"/>
      <c r="H98" s="19"/>
      <c r="I98" s="2"/>
      <c r="J98" s="19"/>
      <c r="K98" s="23"/>
      <c r="L98" s="2"/>
      <c r="M98" s="2"/>
      <c r="N98" s="25"/>
      <c r="O98" s="2"/>
      <c r="P98" s="19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</row>
    <row r="99" spans="1:46">
      <c r="A99" s="2"/>
      <c r="B99" s="2"/>
      <c r="C99" s="2"/>
      <c r="D99" s="23"/>
      <c r="E99" s="19"/>
      <c r="F99" s="2"/>
      <c r="G99" s="2"/>
      <c r="H99" s="19"/>
      <c r="I99" s="2"/>
      <c r="J99" s="19"/>
      <c r="K99" s="23"/>
      <c r="L99" s="2"/>
      <c r="M99" s="2"/>
      <c r="N99" s="25"/>
      <c r="O99" s="2"/>
      <c r="P99" s="19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</row>
    <row r="100" spans="1:46">
      <c r="A100" s="2"/>
      <c r="B100" s="2"/>
      <c r="C100" s="2"/>
      <c r="D100" s="23"/>
      <c r="E100" s="19"/>
      <c r="F100" s="2"/>
      <c r="G100" s="2"/>
      <c r="H100" s="19"/>
      <c r="I100" s="2"/>
      <c r="J100" s="19"/>
      <c r="K100" s="23"/>
      <c r="L100" s="2"/>
      <c r="M100" s="2"/>
      <c r="N100" s="25"/>
      <c r="O100" s="2"/>
      <c r="P100" s="19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</row>
    <row r="101" spans="1:46">
      <c r="A101" s="2"/>
      <c r="B101" s="2"/>
      <c r="C101" s="2"/>
      <c r="D101" s="23"/>
      <c r="E101" s="19"/>
      <c r="F101" s="2"/>
      <c r="G101" s="2"/>
      <c r="H101" s="19"/>
      <c r="I101" s="2"/>
      <c r="J101" s="19"/>
      <c r="K101" s="23"/>
      <c r="L101" s="2"/>
      <c r="M101" s="2"/>
      <c r="N101" s="25"/>
      <c r="O101" s="2"/>
      <c r="P101" s="19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</row>
    <row r="102" spans="1:46">
      <c r="A102" s="2"/>
      <c r="B102" s="2"/>
      <c r="C102" s="2"/>
      <c r="D102" s="23"/>
      <c r="E102" s="19"/>
      <c r="F102" s="2"/>
      <c r="G102" s="2"/>
      <c r="H102" s="19"/>
      <c r="I102" s="2"/>
      <c r="J102" s="19"/>
      <c r="K102" s="23"/>
      <c r="L102" s="2"/>
      <c r="M102" s="2"/>
      <c r="N102" s="25"/>
      <c r="O102" s="2"/>
      <c r="P102" s="19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</row>
    <row r="103" spans="1:46">
      <c r="A103" s="2"/>
      <c r="B103" s="2"/>
      <c r="C103" s="2"/>
      <c r="D103" s="23"/>
      <c r="E103" s="19"/>
      <c r="F103" s="2"/>
      <c r="G103" s="2"/>
      <c r="H103" s="19"/>
      <c r="I103" s="2"/>
      <c r="J103" s="19"/>
      <c r="K103" s="23"/>
      <c r="L103" s="2"/>
      <c r="M103" s="2"/>
      <c r="N103" s="25"/>
      <c r="O103" s="2"/>
      <c r="P103" s="19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</row>
    <row r="104" spans="1:46">
      <c r="A104" s="2"/>
      <c r="B104" s="2"/>
      <c r="C104" s="2"/>
      <c r="D104" s="23"/>
      <c r="E104" s="19"/>
      <c r="F104" s="2"/>
      <c r="G104" s="2"/>
      <c r="H104" s="19"/>
      <c r="I104" s="2"/>
      <c r="J104" s="19"/>
      <c r="K104" s="23"/>
      <c r="L104" s="2"/>
      <c r="M104" s="2"/>
      <c r="N104" s="25"/>
      <c r="O104" s="2"/>
      <c r="P104" s="19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</row>
    <row r="105" spans="1:46">
      <c r="A105" s="2"/>
      <c r="B105" s="2"/>
      <c r="C105" s="2"/>
      <c r="D105" s="23"/>
      <c r="E105" s="19"/>
      <c r="F105" s="2"/>
      <c r="G105" s="2"/>
      <c r="H105" s="19"/>
      <c r="I105" s="2"/>
      <c r="J105" s="19"/>
      <c r="K105" s="23"/>
      <c r="L105" s="2"/>
      <c r="M105" s="2"/>
      <c r="N105" s="25"/>
      <c r="O105" s="2"/>
      <c r="P105" s="19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</row>
    <row r="106" spans="1:46">
      <c r="A106" s="2"/>
      <c r="B106" s="2"/>
      <c r="C106" s="2"/>
      <c r="D106" s="23"/>
      <c r="E106" s="19"/>
      <c r="F106" s="2"/>
      <c r="G106" s="2"/>
      <c r="H106" s="19"/>
      <c r="I106" s="2"/>
      <c r="J106" s="19"/>
      <c r="K106" s="23"/>
      <c r="L106" s="2"/>
      <c r="M106" s="2"/>
      <c r="N106" s="25"/>
      <c r="O106" s="2"/>
      <c r="P106" s="19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</row>
    <row r="107" spans="1:46">
      <c r="A107" s="2"/>
      <c r="B107" s="2"/>
      <c r="C107" s="2"/>
      <c r="D107" s="23"/>
      <c r="E107" s="19"/>
      <c r="F107" s="2"/>
      <c r="G107" s="2"/>
      <c r="H107" s="19"/>
      <c r="I107" s="2"/>
      <c r="J107" s="19"/>
      <c r="K107" s="23"/>
      <c r="L107" s="2"/>
      <c r="M107" s="2"/>
      <c r="N107" s="25"/>
      <c r="O107" s="2"/>
      <c r="P107" s="19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</row>
    <row r="108" spans="1:46">
      <c r="A108" s="2"/>
      <c r="B108" s="2"/>
      <c r="C108" s="2"/>
      <c r="D108" s="23"/>
      <c r="E108" s="19"/>
      <c r="F108" s="2"/>
      <c r="G108" s="2"/>
      <c r="H108" s="19"/>
      <c r="I108" s="2"/>
      <c r="J108" s="19"/>
      <c r="K108" s="23"/>
      <c r="L108" s="2"/>
      <c r="M108" s="2"/>
      <c r="N108" s="25"/>
      <c r="O108" s="2"/>
      <c r="P108" s="19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</row>
    <row r="109" spans="1:46">
      <c r="A109" s="2"/>
      <c r="B109" s="2"/>
      <c r="C109" s="2"/>
      <c r="D109" s="23"/>
      <c r="E109" s="19"/>
      <c r="F109" s="2"/>
      <c r="G109" s="2"/>
      <c r="H109" s="19"/>
      <c r="I109" s="2"/>
      <c r="J109" s="19"/>
      <c r="K109" s="23"/>
      <c r="L109" s="2"/>
      <c r="M109" s="2"/>
      <c r="N109" s="25"/>
      <c r="O109" s="2"/>
      <c r="P109" s="19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</row>
    <row r="110" spans="1:46">
      <c r="A110" s="2"/>
      <c r="B110" s="2"/>
      <c r="C110" s="2"/>
      <c r="D110" s="23"/>
      <c r="E110" s="19"/>
      <c r="F110" s="2"/>
      <c r="G110" s="2"/>
      <c r="H110" s="19"/>
      <c r="I110" s="2"/>
      <c r="J110" s="19"/>
      <c r="K110" s="23"/>
      <c r="L110" s="2"/>
      <c r="M110" s="2"/>
      <c r="N110" s="25"/>
      <c r="O110" s="2"/>
      <c r="P110" s="19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</row>
    <row r="111" spans="1:46">
      <c r="A111" s="2"/>
      <c r="B111" s="2"/>
      <c r="C111" s="2"/>
      <c r="D111" s="23"/>
      <c r="E111" s="19"/>
      <c r="F111" s="2"/>
      <c r="G111" s="2"/>
      <c r="H111" s="19"/>
      <c r="I111" s="2"/>
      <c r="J111" s="19"/>
      <c r="K111" s="23"/>
      <c r="L111" s="2"/>
      <c r="M111" s="2"/>
      <c r="N111" s="25"/>
      <c r="O111" s="2"/>
      <c r="P111" s="19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</row>
    <row r="112" spans="1:46">
      <c r="A112" s="2"/>
      <c r="B112" s="2"/>
      <c r="C112" s="2"/>
      <c r="D112" s="23"/>
      <c r="E112" s="19"/>
      <c r="F112" s="2"/>
      <c r="G112" s="2"/>
      <c r="H112" s="19"/>
      <c r="I112" s="2"/>
      <c r="J112" s="19"/>
      <c r="K112" s="23"/>
      <c r="L112" s="2"/>
      <c r="M112" s="2"/>
      <c r="N112" s="25"/>
      <c r="O112" s="2"/>
      <c r="P112" s="19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</row>
    <row r="113" spans="1:46">
      <c r="A113" s="2"/>
      <c r="B113" s="2"/>
      <c r="C113" s="2"/>
      <c r="D113" s="23"/>
      <c r="E113" s="19"/>
      <c r="F113" s="2"/>
      <c r="G113" s="2"/>
      <c r="H113" s="19"/>
      <c r="I113" s="2"/>
      <c r="J113" s="19"/>
      <c r="K113" s="23"/>
      <c r="L113" s="2"/>
      <c r="M113" s="2"/>
      <c r="N113" s="25"/>
      <c r="O113" s="2"/>
      <c r="P113" s="19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</row>
    <row r="114" spans="1:46">
      <c r="A114" s="2"/>
      <c r="B114" s="2"/>
      <c r="C114" s="2"/>
      <c r="D114" s="23"/>
      <c r="E114" s="19"/>
      <c r="F114" s="2"/>
      <c r="G114" s="2"/>
      <c r="H114" s="19"/>
      <c r="I114" s="2"/>
      <c r="J114" s="19"/>
      <c r="K114" s="23"/>
      <c r="L114" s="2"/>
      <c r="M114" s="2"/>
      <c r="N114" s="25"/>
      <c r="O114" s="2"/>
      <c r="P114" s="19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</row>
    <row r="115" spans="1:46">
      <c r="A115" s="2"/>
      <c r="B115" s="2"/>
      <c r="C115" s="2"/>
      <c r="D115" s="23"/>
      <c r="E115" s="19"/>
      <c r="F115" s="2"/>
      <c r="G115" s="2"/>
      <c r="H115" s="19"/>
      <c r="I115" s="2"/>
      <c r="J115" s="19"/>
      <c r="K115" s="23"/>
      <c r="L115" s="2"/>
      <c r="M115" s="2"/>
      <c r="N115" s="25"/>
      <c r="O115" s="2"/>
      <c r="P115" s="19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</row>
    <row r="116" spans="1:46">
      <c r="A116" s="2"/>
      <c r="B116" s="2"/>
      <c r="C116" s="2"/>
      <c r="D116" s="23"/>
      <c r="E116" s="19"/>
      <c r="F116" s="2"/>
      <c r="G116" s="2"/>
      <c r="H116" s="19"/>
      <c r="I116" s="2"/>
      <c r="J116" s="19"/>
      <c r="K116" s="23"/>
      <c r="L116" s="2"/>
      <c r="M116" s="2"/>
      <c r="N116" s="25"/>
      <c r="O116" s="2"/>
      <c r="P116" s="19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</row>
    <row r="117" spans="1:46">
      <c r="A117" s="2"/>
      <c r="B117" s="2"/>
      <c r="C117" s="2"/>
      <c r="D117" s="23"/>
      <c r="E117" s="19"/>
      <c r="F117" s="2"/>
      <c r="G117" s="2"/>
      <c r="H117" s="19"/>
      <c r="I117" s="2"/>
      <c r="J117" s="19"/>
      <c r="K117" s="23"/>
      <c r="L117" s="2"/>
      <c r="M117" s="2"/>
      <c r="N117" s="25"/>
      <c r="O117" s="2"/>
      <c r="P117" s="19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</row>
  </sheetData>
  <mergeCells count="48">
    <mergeCell ref="A1:B5"/>
    <mergeCell ref="AL1:AM1"/>
    <mergeCell ref="C5:F5"/>
    <mergeCell ref="A7:A8"/>
    <mergeCell ref="B7:B8"/>
    <mergeCell ref="C7:C8"/>
    <mergeCell ref="D7:D8"/>
    <mergeCell ref="E7:E8"/>
    <mergeCell ref="F7:F8"/>
    <mergeCell ref="G7:G8"/>
    <mergeCell ref="V7:V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T7"/>
    <mergeCell ref="U7:U8"/>
    <mergeCell ref="AE7:AE8"/>
    <mergeCell ref="AF7:AF8"/>
    <mergeCell ref="AG7:AG8"/>
    <mergeCell ref="AH7:AH8"/>
    <mergeCell ref="W7:W8"/>
    <mergeCell ref="X7:X8"/>
    <mergeCell ref="Y7:Y8"/>
    <mergeCell ref="Z7:Z8"/>
    <mergeCell ref="AA7:AA8"/>
    <mergeCell ref="AB7:AB8"/>
    <mergeCell ref="AS7:AS8"/>
    <mergeCell ref="B9:B59"/>
    <mergeCell ref="C9:C59"/>
    <mergeCell ref="D9:D59"/>
    <mergeCell ref="E9:E59"/>
    <mergeCell ref="F9:F59"/>
    <mergeCell ref="G9:G59"/>
    <mergeCell ref="H9:H59"/>
    <mergeCell ref="AI7:AI8"/>
    <mergeCell ref="AJ7:AJ8"/>
    <mergeCell ref="AO7:AO8"/>
    <mergeCell ref="AP7:AP8"/>
    <mergeCell ref="AQ7:AQ8"/>
    <mergeCell ref="AR7:AR8"/>
    <mergeCell ref="AC7:AC8"/>
    <mergeCell ref="AD7:AD8"/>
  </mergeCells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T117"/>
  <sheetViews>
    <sheetView topLeftCell="N1" zoomScale="99" zoomScaleNormal="99" workbookViewId="0">
      <selection activeCell="X11" sqref="X11"/>
    </sheetView>
  </sheetViews>
  <sheetFormatPr defaultColWidth="9.140625" defaultRowHeight="12"/>
  <cols>
    <col min="1" max="1" width="4.42578125" style="17" customWidth="1"/>
    <col min="2" max="2" width="11" style="17" customWidth="1"/>
    <col min="3" max="3" width="25.140625" style="17" customWidth="1"/>
    <col min="4" max="4" width="14.7109375" style="18" customWidth="1"/>
    <col min="5" max="5" width="10.42578125" style="20" customWidth="1"/>
    <col min="6" max="6" width="17.140625" style="17" customWidth="1"/>
    <col min="7" max="7" width="6.140625" style="17" customWidth="1"/>
    <col min="8" max="8" width="15.140625" style="20" customWidth="1"/>
    <col min="9" max="9" width="35.85546875" style="17" customWidth="1"/>
    <col min="10" max="10" width="8.42578125" style="20" customWidth="1"/>
    <col min="11" max="11" width="18.85546875" style="18" customWidth="1"/>
    <col min="12" max="12" width="17.85546875" style="17" customWidth="1"/>
    <col min="13" max="13" width="8.140625" style="17" customWidth="1"/>
    <col min="14" max="14" width="16.7109375" style="26" customWidth="1"/>
    <col min="15" max="15" width="9.140625" style="17"/>
    <col min="16" max="16" width="9.140625" style="20"/>
    <col min="17" max="22" width="9.140625" style="17"/>
    <col min="23" max="23" width="10.7109375" style="17" customWidth="1"/>
    <col min="24" max="24" width="13.42578125" style="17" customWidth="1"/>
    <col min="25" max="25" width="12.42578125" style="17" customWidth="1"/>
    <col min="26" max="26" width="13.5703125" style="17" customWidth="1"/>
    <col min="27" max="27" width="11" style="17" customWidth="1"/>
    <col min="28" max="28" width="10.28515625" style="17" customWidth="1"/>
    <col min="29" max="29" width="10.7109375" style="17" customWidth="1"/>
    <col min="30" max="30" width="12" style="17" customWidth="1"/>
    <col min="31" max="31" width="10.85546875" style="17" customWidth="1"/>
    <col min="32" max="32" width="9.140625" style="17"/>
    <col min="33" max="34" width="12.7109375" style="17" customWidth="1"/>
    <col min="35" max="35" width="12.140625" style="17" customWidth="1"/>
    <col min="36" max="36" width="10.42578125" style="17" customWidth="1"/>
    <col min="37" max="37" width="11" style="17" customWidth="1"/>
    <col min="38" max="38" width="13.7109375" style="17" customWidth="1"/>
    <col min="39" max="39" width="10.85546875" style="17" customWidth="1"/>
    <col min="40" max="40" width="10.7109375" style="17" customWidth="1"/>
    <col min="41" max="41" width="11.85546875" style="17" customWidth="1"/>
    <col min="42" max="42" width="11.42578125" style="17" customWidth="1"/>
    <col min="43" max="43" width="13.7109375" style="17" customWidth="1"/>
    <col min="44" max="44" width="12.7109375" style="17" customWidth="1"/>
    <col min="45" max="45" width="14" style="17" customWidth="1"/>
    <col min="46" max="16384" width="9.140625" style="17"/>
  </cols>
  <sheetData>
    <row r="1" spans="1:45" s="2" customFormat="1" ht="26.25" customHeight="1">
      <c r="A1" s="107">
        <v>2021</v>
      </c>
      <c r="B1" s="107"/>
      <c r="C1" s="40" t="s">
        <v>7</v>
      </c>
      <c r="D1" s="32"/>
      <c r="E1" s="19"/>
      <c r="H1" s="19"/>
      <c r="I1" s="12"/>
      <c r="J1" s="19"/>
      <c r="K1" s="23"/>
      <c r="L1" s="12"/>
      <c r="M1" s="12"/>
      <c r="N1" s="25"/>
      <c r="P1" s="19"/>
      <c r="Q1" s="13"/>
      <c r="R1" s="13"/>
      <c r="S1" s="13"/>
      <c r="T1" s="13"/>
      <c r="U1" s="14"/>
      <c r="V1" s="14"/>
      <c r="W1" s="14"/>
      <c r="X1" s="14"/>
      <c r="Y1" s="14"/>
      <c r="Z1" s="15"/>
      <c r="AA1" s="14"/>
      <c r="AB1" s="15"/>
      <c r="AC1" s="14"/>
      <c r="AD1" s="15"/>
      <c r="AF1" s="15"/>
      <c r="AG1" s="15"/>
      <c r="AH1" s="15"/>
      <c r="AJ1" s="15"/>
      <c r="AL1" s="103"/>
      <c r="AM1" s="103"/>
      <c r="AN1" s="15"/>
      <c r="AO1" s="15"/>
      <c r="AP1" s="15"/>
    </row>
    <row r="2" spans="1:45" s="2" customFormat="1" ht="12.75" customHeight="1">
      <c r="A2" s="107"/>
      <c r="B2" s="107"/>
      <c r="C2" s="1" t="s">
        <v>8</v>
      </c>
      <c r="D2" s="11">
        <f>AQ60</f>
        <v>0</v>
      </c>
      <c r="E2" s="19"/>
      <c r="H2" s="19"/>
      <c r="I2" s="12"/>
      <c r="J2" s="19"/>
      <c r="K2" s="23"/>
      <c r="L2" s="12"/>
      <c r="M2" s="12"/>
      <c r="N2" s="25"/>
      <c r="P2" s="19"/>
      <c r="Q2" s="13"/>
      <c r="R2" s="13"/>
      <c r="S2" s="13"/>
      <c r="T2" s="13"/>
      <c r="U2" s="14"/>
      <c r="V2" s="14"/>
      <c r="W2" s="14"/>
      <c r="X2" s="14"/>
      <c r="Y2" s="14"/>
      <c r="Z2" s="15"/>
      <c r="AA2" s="14"/>
      <c r="AB2" s="15"/>
      <c r="AC2" s="14"/>
      <c r="AD2" s="15"/>
      <c r="AF2" s="15"/>
      <c r="AG2" s="15"/>
      <c r="AH2" s="15"/>
      <c r="AJ2" s="15"/>
      <c r="AL2" s="15"/>
      <c r="AN2" s="15"/>
      <c r="AO2" s="15"/>
      <c r="AP2" s="15"/>
    </row>
    <row r="3" spans="1:45" s="2" customFormat="1" ht="12.75" customHeight="1">
      <c r="A3" s="107"/>
      <c r="B3" s="107"/>
      <c r="C3" s="1" t="s">
        <v>9</v>
      </c>
      <c r="D3" s="11">
        <f>D2*0.23</f>
        <v>0</v>
      </c>
      <c r="E3" s="19"/>
      <c r="H3" s="19"/>
      <c r="I3" s="12"/>
      <c r="J3" s="19"/>
      <c r="K3" s="23"/>
      <c r="L3" s="12"/>
      <c r="M3" s="12"/>
      <c r="N3" s="25"/>
      <c r="P3" s="19"/>
      <c r="Q3" s="13"/>
      <c r="R3" s="13"/>
      <c r="S3" s="13"/>
      <c r="T3" s="13"/>
      <c r="U3" s="14"/>
      <c r="V3" s="14"/>
      <c r="W3" s="14"/>
      <c r="X3" s="14"/>
      <c r="Y3" s="14"/>
      <c r="Z3" s="15"/>
      <c r="AA3" s="14"/>
      <c r="AB3" s="15"/>
      <c r="AC3" s="14"/>
      <c r="AD3" s="15"/>
      <c r="AF3" s="15"/>
      <c r="AG3" s="15"/>
      <c r="AH3" s="15"/>
      <c r="AJ3" s="15"/>
      <c r="AL3" s="15"/>
      <c r="AN3" s="15"/>
      <c r="AO3" s="15"/>
      <c r="AP3" s="15"/>
    </row>
    <row r="4" spans="1:45" s="2" customFormat="1" ht="12" customHeight="1">
      <c r="A4" s="107"/>
      <c r="B4" s="107"/>
      <c r="C4" s="1" t="s">
        <v>10</v>
      </c>
      <c r="D4" s="11">
        <f>AS60</f>
        <v>0</v>
      </c>
      <c r="E4" s="19"/>
      <c r="H4" s="19"/>
      <c r="I4" s="12"/>
      <c r="J4" s="19"/>
      <c r="K4" s="23"/>
      <c r="L4" s="12"/>
      <c r="M4" s="12"/>
      <c r="N4" s="25"/>
      <c r="P4" s="19"/>
      <c r="Q4" s="13"/>
      <c r="R4" s="13"/>
      <c r="S4" s="13"/>
      <c r="T4" s="13"/>
      <c r="U4" s="14"/>
      <c r="V4" s="14"/>
      <c r="W4" s="14"/>
      <c r="X4" s="14"/>
      <c r="Y4" s="14"/>
      <c r="Z4" s="15"/>
      <c r="AA4" s="14"/>
      <c r="AB4" s="15"/>
      <c r="AC4" s="14"/>
      <c r="AD4" s="15"/>
      <c r="AF4" s="15"/>
      <c r="AG4" s="15"/>
      <c r="AH4" s="15"/>
      <c r="AJ4" s="15"/>
      <c r="AL4" s="15"/>
      <c r="AN4" s="15"/>
      <c r="AO4" s="15"/>
      <c r="AP4" s="15"/>
    </row>
    <row r="5" spans="1:45" s="2" customFormat="1" ht="12.75" hidden="1" customHeight="1">
      <c r="A5" s="107"/>
      <c r="B5" s="107"/>
      <c r="C5" s="112" t="s">
        <v>11</v>
      </c>
      <c r="D5" s="113"/>
      <c r="E5" s="113"/>
      <c r="F5" s="113"/>
      <c r="G5" s="16"/>
      <c r="H5" s="19"/>
      <c r="I5" s="12"/>
      <c r="J5" s="19"/>
      <c r="K5" s="23"/>
      <c r="L5" s="12"/>
      <c r="M5" s="12"/>
      <c r="N5" s="25"/>
      <c r="P5" s="19"/>
      <c r="Q5" s="13"/>
      <c r="R5" s="13"/>
      <c r="S5" s="13"/>
      <c r="T5" s="13"/>
      <c r="U5" s="14"/>
      <c r="V5" s="14"/>
      <c r="W5" s="14"/>
      <c r="X5" s="14"/>
      <c r="Y5" s="14"/>
      <c r="Z5" s="15"/>
      <c r="AA5" s="14"/>
      <c r="AB5" s="15"/>
      <c r="AC5" s="14"/>
      <c r="AD5" s="15"/>
      <c r="AF5" s="15"/>
      <c r="AG5" s="15"/>
      <c r="AH5" s="15"/>
      <c r="AJ5" s="15"/>
      <c r="AL5" s="15"/>
      <c r="AN5" s="15"/>
      <c r="AO5" s="15"/>
      <c r="AP5" s="15"/>
    </row>
    <row r="6" spans="1:45" s="2" customFormat="1" ht="12.75" customHeight="1" thickBot="1">
      <c r="A6" s="21"/>
      <c r="B6" s="22"/>
      <c r="C6" s="29" t="s">
        <v>40</v>
      </c>
      <c r="D6" s="16"/>
      <c r="E6" s="16"/>
      <c r="F6" s="16"/>
      <c r="G6" s="16"/>
      <c r="H6" s="19"/>
      <c r="I6" s="12"/>
      <c r="J6" s="19"/>
      <c r="K6" s="23"/>
      <c r="L6" s="12"/>
      <c r="M6" s="12"/>
      <c r="N6" s="25"/>
      <c r="P6" s="19"/>
      <c r="Q6" s="13"/>
      <c r="R6" s="13"/>
      <c r="S6" s="13"/>
      <c r="T6" s="13"/>
      <c r="U6" s="14"/>
      <c r="V6" s="14"/>
      <c r="W6" s="14"/>
      <c r="X6" s="14"/>
      <c r="Y6" s="14"/>
      <c r="Z6" s="15"/>
      <c r="AA6" s="14"/>
      <c r="AB6" s="15"/>
      <c r="AC6" s="14"/>
      <c r="AD6" s="15"/>
      <c r="AF6" s="15"/>
      <c r="AG6" s="15"/>
      <c r="AH6" s="15"/>
      <c r="AJ6" s="15"/>
      <c r="AL6" s="15"/>
      <c r="AN6" s="15"/>
      <c r="AO6" s="15"/>
      <c r="AP6" s="15"/>
    </row>
    <row r="7" spans="1:45" s="2" customFormat="1" ht="96" customHeight="1">
      <c r="A7" s="114" t="s">
        <v>12</v>
      </c>
      <c r="B7" s="108" t="s">
        <v>13</v>
      </c>
      <c r="C7" s="108" t="s">
        <v>14</v>
      </c>
      <c r="D7" s="116" t="s">
        <v>0</v>
      </c>
      <c r="E7" s="108" t="s">
        <v>1</v>
      </c>
      <c r="F7" s="108" t="s">
        <v>2</v>
      </c>
      <c r="G7" s="108" t="s">
        <v>39</v>
      </c>
      <c r="H7" s="122" t="s">
        <v>15</v>
      </c>
      <c r="I7" s="108" t="s">
        <v>16</v>
      </c>
      <c r="J7" s="108" t="s">
        <v>0</v>
      </c>
      <c r="K7" s="118" t="s">
        <v>42</v>
      </c>
      <c r="L7" s="108" t="s">
        <v>41</v>
      </c>
      <c r="M7" s="108" t="s">
        <v>5</v>
      </c>
      <c r="N7" s="110" t="s">
        <v>17</v>
      </c>
      <c r="O7" s="108" t="s">
        <v>3</v>
      </c>
      <c r="P7" s="108" t="s">
        <v>4</v>
      </c>
      <c r="Q7" s="104" t="s">
        <v>48</v>
      </c>
      <c r="R7" s="104"/>
      <c r="S7" s="104"/>
      <c r="T7" s="104"/>
      <c r="U7" s="124" t="s">
        <v>18</v>
      </c>
      <c r="V7" s="105" t="s">
        <v>6</v>
      </c>
      <c r="W7" s="105" t="s">
        <v>19</v>
      </c>
      <c r="X7" s="105" t="s">
        <v>20</v>
      </c>
      <c r="Y7" s="105" t="s">
        <v>21</v>
      </c>
      <c r="Z7" s="101" t="s">
        <v>22</v>
      </c>
      <c r="AA7" s="105" t="s">
        <v>23</v>
      </c>
      <c r="AB7" s="101" t="s">
        <v>24</v>
      </c>
      <c r="AC7" s="105" t="s">
        <v>25</v>
      </c>
      <c r="AD7" s="101" t="s">
        <v>26</v>
      </c>
      <c r="AE7" s="105" t="s">
        <v>27</v>
      </c>
      <c r="AF7" s="101" t="s">
        <v>28</v>
      </c>
      <c r="AG7" s="105" t="s">
        <v>49</v>
      </c>
      <c r="AH7" s="101" t="s">
        <v>50</v>
      </c>
      <c r="AI7" s="105" t="s">
        <v>29</v>
      </c>
      <c r="AJ7" s="101" t="s">
        <v>30</v>
      </c>
      <c r="AK7" s="41" t="s">
        <v>37</v>
      </c>
      <c r="AL7" s="42" t="s">
        <v>38</v>
      </c>
      <c r="AM7" s="41" t="s">
        <v>37</v>
      </c>
      <c r="AN7" s="42" t="s">
        <v>38</v>
      </c>
      <c r="AO7" s="101" t="s">
        <v>44</v>
      </c>
      <c r="AP7" s="101" t="s">
        <v>43</v>
      </c>
      <c r="AQ7" s="108" t="s">
        <v>31</v>
      </c>
      <c r="AR7" s="108" t="s">
        <v>9</v>
      </c>
      <c r="AS7" s="120" t="s">
        <v>32</v>
      </c>
    </row>
    <row r="8" spans="1:45" s="2" customFormat="1" ht="15" customHeight="1" thickBot="1">
      <c r="A8" s="115"/>
      <c r="B8" s="109"/>
      <c r="C8" s="109"/>
      <c r="D8" s="117"/>
      <c r="E8" s="109"/>
      <c r="F8" s="109"/>
      <c r="G8" s="109"/>
      <c r="H8" s="123"/>
      <c r="I8" s="109"/>
      <c r="J8" s="109"/>
      <c r="K8" s="119"/>
      <c r="L8" s="109"/>
      <c r="M8" s="109"/>
      <c r="N8" s="111"/>
      <c r="O8" s="109"/>
      <c r="P8" s="109"/>
      <c r="Q8" s="43" t="s">
        <v>33</v>
      </c>
      <c r="R8" s="43" t="s">
        <v>34</v>
      </c>
      <c r="S8" s="43" t="s">
        <v>188</v>
      </c>
      <c r="T8" s="43" t="s">
        <v>35</v>
      </c>
      <c r="U8" s="125"/>
      <c r="V8" s="106"/>
      <c r="W8" s="106"/>
      <c r="X8" s="106"/>
      <c r="Y8" s="106"/>
      <c r="Z8" s="102"/>
      <c r="AA8" s="106"/>
      <c r="AB8" s="102"/>
      <c r="AC8" s="106"/>
      <c r="AD8" s="102"/>
      <c r="AE8" s="106"/>
      <c r="AF8" s="102"/>
      <c r="AG8" s="106"/>
      <c r="AH8" s="102"/>
      <c r="AI8" s="106"/>
      <c r="AJ8" s="102"/>
      <c r="AK8" s="44" t="s">
        <v>36</v>
      </c>
      <c r="AL8" s="45" t="s">
        <v>33</v>
      </c>
      <c r="AM8" s="44" t="s">
        <v>34</v>
      </c>
      <c r="AN8" s="45" t="s">
        <v>34</v>
      </c>
      <c r="AO8" s="102"/>
      <c r="AP8" s="102"/>
      <c r="AQ8" s="109"/>
      <c r="AR8" s="109"/>
      <c r="AS8" s="121"/>
    </row>
    <row r="9" spans="1:45" s="2" customFormat="1" ht="10.5" customHeight="1">
      <c r="A9" s="46">
        <v>1</v>
      </c>
      <c r="B9" s="126">
        <v>1</v>
      </c>
      <c r="C9" s="129" t="s">
        <v>64</v>
      </c>
      <c r="D9" s="129" t="s">
        <v>65</v>
      </c>
      <c r="E9" s="129" t="s">
        <v>66</v>
      </c>
      <c r="F9" s="129" t="s">
        <v>67</v>
      </c>
      <c r="G9" s="132" t="s">
        <v>47</v>
      </c>
      <c r="H9" s="126" t="s">
        <v>68</v>
      </c>
      <c r="I9" s="72" t="s">
        <v>69</v>
      </c>
      <c r="J9" s="73" t="s">
        <v>65</v>
      </c>
      <c r="K9" s="74" t="s">
        <v>66</v>
      </c>
      <c r="L9" s="74" t="s">
        <v>148</v>
      </c>
      <c r="M9" s="75" t="s">
        <v>47</v>
      </c>
      <c r="N9" s="76" t="s">
        <v>97</v>
      </c>
      <c r="O9" s="73" t="s">
        <v>185</v>
      </c>
      <c r="P9" s="73">
        <v>16</v>
      </c>
      <c r="Q9" s="77">
        <v>6408</v>
      </c>
      <c r="R9" s="77">
        <v>13494</v>
      </c>
      <c r="S9" s="77"/>
      <c r="T9" s="47">
        <f>Q9+R9+S9</f>
        <v>19902</v>
      </c>
      <c r="U9" s="48">
        <v>1</v>
      </c>
      <c r="V9" s="49" t="s">
        <v>187</v>
      </c>
      <c r="W9" s="50">
        <f>$D1</f>
        <v>0</v>
      </c>
      <c r="X9" s="51">
        <f t="shared" ref="X9:X40" si="0">T9*W9</f>
        <v>0</v>
      </c>
      <c r="Y9" s="52"/>
      <c r="Z9" s="51">
        <f t="shared" ref="Z9:Z40" si="1">Y9*V9*U9</f>
        <v>0</v>
      </c>
      <c r="AA9" s="53"/>
      <c r="AB9" s="51">
        <f>AA9*V9*P9</f>
        <v>0</v>
      </c>
      <c r="AC9" s="52"/>
      <c r="AD9" s="51">
        <f>AC9*V9*P9</f>
        <v>0</v>
      </c>
      <c r="AE9" s="52">
        <v>0</v>
      </c>
      <c r="AF9" s="51">
        <f t="shared" ref="AF9:AF40" si="2">AE9*T9/1000</f>
        <v>0</v>
      </c>
      <c r="AG9" s="51"/>
      <c r="AH9" s="51">
        <f t="shared" ref="AH9:AH40" si="3">AG9*T9/1000</f>
        <v>0</v>
      </c>
      <c r="AI9" s="52"/>
      <c r="AJ9" s="51">
        <f t="shared" ref="AJ9:AJ40" si="4">AI9*T9</f>
        <v>0</v>
      </c>
      <c r="AK9" s="52"/>
      <c r="AL9" s="51">
        <f t="shared" ref="AL9:AL40" si="5">AK9*Q9</f>
        <v>0</v>
      </c>
      <c r="AM9" s="52"/>
      <c r="AN9" s="51">
        <f t="shared" ref="AN9:AN40" si="6">AM9*R9</f>
        <v>0</v>
      </c>
      <c r="AO9" s="51">
        <f>AN9+AL9+AJ9+AF9+AD9+AB9+Z9+AH9</f>
        <v>0</v>
      </c>
      <c r="AP9" s="51">
        <f t="shared" ref="AP9:AP59" si="7">X9</f>
        <v>0</v>
      </c>
      <c r="AQ9" s="54">
        <f>AO9+AP9</f>
        <v>0</v>
      </c>
      <c r="AR9" s="55">
        <f t="shared" ref="AR9:AR59" si="8">AQ9*0.23</f>
        <v>0</v>
      </c>
      <c r="AS9" s="56">
        <f t="shared" ref="AS9:AS59" si="9">AQ9+AR9</f>
        <v>0</v>
      </c>
    </row>
    <row r="10" spans="1:45" s="2" customFormat="1" ht="10.5" customHeight="1">
      <c r="A10" s="57">
        <f>A9+1</f>
        <v>2</v>
      </c>
      <c r="B10" s="127"/>
      <c r="C10" s="130"/>
      <c r="D10" s="130"/>
      <c r="E10" s="130"/>
      <c r="F10" s="130"/>
      <c r="G10" s="133"/>
      <c r="H10" s="127"/>
      <c r="I10" s="78" t="s">
        <v>70</v>
      </c>
      <c r="J10" s="79" t="s">
        <v>65</v>
      </c>
      <c r="K10" s="71" t="s">
        <v>66</v>
      </c>
      <c r="L10" s="71" t="s">
        <v>149</v>
      </c>
      <c r="M10" s="79" t="s">
        <v>177</v>
      </c>
      <c r="N10" s="80" t="s">
        <v>98</v>
      </c>
      <c r="O10" s="79" t="s">
        <v>185</v>
      </c>
      <c r="P10" s="79">
        <v>13.2</v>
      </c>
      <c r="Q10" s="81">
        <v>19588</v>
      </c>
      <c r="R10" s="81">
        <v>45926</v>
      </c>
      <c r="S10" s="81"/>
      <c r="T10" s="24">
        <f t="shared" ref="T10:T59" si="10">Q10+R10+S10</f>
        <v>65514</v>
      </c>
      <c r="U10" s="10">
        <v>1</v>
      </c>
      <c r="V10" s="3" t="s">
        <v>187</v>
      </c>
      <c r="W10" s="4">
        <f t="shared" ref="W10:W59" si="11">W9</f>
        <v>0</v>
      </c>
      <c r="X10" s="5">
        <f t="shared" si="0"/>
        <v>0</v>
      </c>
      <c r="Y10" s="6"/>
      <c r="Z10" s="5">
        <f t="shared" si="1"/>
        <v>0</v>
      </c>
      <c r="AA10" s="28"/>
      <c r="AB10" s="5">
        <f>AA10*V10*P10</f>
        <v>0</v>
      </c>
      <c r="AC10" s="6"/>
      <c r="AD10" s="5">
        <f>AC10*V10*P10</f>
        <v>0</v>
      </c>
      <c r="AE10" s="6">
        <f>AE9</f>
        <v>0</v>
      </c>
      <c r="AF10" s="5">
        <f t="shared" si="2"/>
        <v>0</v>
      </c>
      <c r="AG10" s="5"/>
      <c r="AH10" s="5">
        <f t="shared" si="3"/>
        <v>0</v>
      </c>
      <c r="AI10" s="6"/>
      <c r="AJ10" s="5">
        <f t="shared" si="4"/>
        <v>0</v>
      </c>
      <c r="AK10" s="6"/>
      <c r="AL10" s="5">
        <f t="shared" si="5"/>
        <v>0</v>
      </c>
      <c r="AM10" s="6"/>
      <c r="AN10" s="5">
        <f t="shared" si="6"/>
        <v>0</v>
      </c>
      <c r="AO10" s="5">
        <f t="shared" ref="AO10:AO59" si="12">AN10+AL10+AJ10+AF10+AD10+AB10+Z10+AH10</f>
        <v>0</v>
      </c>
      <c r="AP10" s="5">
        <f t="shared" si="7"/>
        <v>0</v>
      </c>
      <c r="AQ10" s="8">
        <f t="shared" ref="AQ10:AQ59" si="13">AO10+AP10</f>
        <v>0</v>
      </c>
      <c r="AR10" s="9">
        <f t="shared" si="8"/>
        <v>0</v>
      </c>
      <c r="AS10" s="58">
        <f t="shared" si="9"/>
        <v>0</v>
      </c>
    </row>
    <row r="11" spans="1:45" s="2" customFormat="1" ht="10.5" customHeight="1">
      <c r="A11" s="57">
        <f t="shared" ref="A11:A59" si="14">A10+1</f>
        <v>3</v>
      </c>
      <c r="B11" s="127"/>
      <c r="C11" s="130"/>
      <c r="D11" s="130"/>
      <c r="E11" s="130"/>
      <c r="F11" s="130"/>
      <c r="G11" s="133"/>
      <c r="H11" s="127"/>
      <c r="I11" s="78" t="s">
        <v>71</v>
      </c>
      <c r="J11" s="79" t="s">
        <v>65</v>
      </c>
      <c r="K11" s="71" t="s">
        <v>66</v>
      </c>
      <c r="L11" s="71" t="s">
        <v>149</v>
      </c>
      <c r="M11" s="79">
        <v>5</v>
      </c>
      <c r="N11" s="80" t="s">
        <v>99</v>
      </c>
      <c r="O11" s="79" t="s">
        <v>185</v>
      </c>
      <c r="P11" s="79">
        <v>20</v>
      </c>
      <c r="Q11" s="81">
        <v>4446</v>
      </c>
      <c r="R11" s="81">
        <v>2750</v>
      </c>
      <c r="S11" s="81"/>
      <c r="T11" s="24">
        <f t="shared" si="10"/>
        <v>7196</v>
      </c>
      <c r="U11" s="10">
        <v>1</v>
      </c>
      <c r="V11" s="3" t="s">
        <v>187</v>
      </c>
      <c r="W11" s="4">
        <f t="shared" si="11"/>
        <v>0</v>
      </c>
      <c r="X11" s="5">
        <f t="shared" si="0"/>
        <v>0</v>
      </c>
      <c r="Y11" s="6"/>
      <c r="Z11" s="5">
        <f t="shared" si="1"/>
        <v>0</v>
      </c>
      <c r="AA11" s="28"/>
      <c r="AB11" s="5">
        <f t="shared" ref="AB11:AB16" si="15">AA11*V11</f>
        <v>0</v>
      </c>
      <c r="AC11" s="6"/>
      <c r="AD11" s="5">
        <f t="shared" ref="AD11:AD16" si="16">AC11*V11</f>
        <v>0</v>
      </c>
      <c r="AE11" s="6">
        <v>0</v>
      </c>
      <c r="AF11" s="5">
        <f t="shared" si="2"/>
        <v>0</v>
      </c>
      <c r="AG11" s="5"/>
      <c r="AH11" s="5">
        <f t="shared" si="3"/>
        <v>0</v>
      </c>
      <c r="AI11" s="6"/>
      <c r="AJ11" s="5">
        <f t="shared" si="4"/>
        <v>0</v>
      </c>
      <c r="AK11" s="6"/>
      <c r="AL11" s="5">
        <f t="shared" si="5"/>
        <v>0</v>
      </c>
      <c r="AM11" s="6"/>
      <c r="AN11" s="5">
        <f t="shared" si="6"/>
        <v>0</v>
      </c>
      <c r="AO11" s="5">
        <f t="shared" si="12"/>
        <v>0</v>
      </c>
      <c r="AP11" s="5">
        <f t="shared" si="7"/>
        <v>0</v>
      </c>
      <c r="AQ11" s="8">
        <f t="shared" si="13"/>
        <v>0</v>
      </c>
      <c r="AR11" s="9">
        <f t="shared" si="8"/>
        <v>0</v>
      </c>
      <c r="AS11" s="58">
        <f t="shared" si="9"/>
        <v>0</v>
      </c>
    </row>
    <row r="12" spans="1:45" s="27" customFormat="1" ht="10.5" customHeight="1">
      <c r="A12" s="57">
        <f t="shared" si="14"/>
        <v>4</v>
      </c>
      <c r="B12" s="127"/>
      <c r="C12" s="130"/>
      <c r="D12" s="130"/>
      <c r="E12" s="130"/>
      <c r="F12" s="130"/>
      <c r="G12" s="133"/>
      <c r="H12" s="127"/>
      <c r="I12" s="78" t="s">
        <v>72</v>
      </c>
      <c r="J12" s="79" t="s">
        <v>65</v>
      </c>
      <c r="K12" s="71" t="s">
        <v>66</v>
      </c>
      <c r="L12" s="71" t="s">
        <v>150</v>
      </c>
      <c r="M12" s="79"/>
      <c r="N12" s="80" t="s">
        <v>100</v>
      </c>
      <c r="O12" s="79" t="s">
        <v>185</v>
      </c>
      <c r="P12" s="79">
        <v>10.5</v>
      </c>
      <c r="Q12" s="81">
        <v>75</v>
      </c>
      <c r="R12" s="81">
        <v>97</v>
      </c>
      <c r="S12" s="81"/>
      <c r="T12" s="24">
        <f t="shared" si="10"/>
        <v>172</v>
      </c>
      <c r="U12" s="10">
        <v>1</v>
      </c>
      <c r="V12" s="3" t="s">
        <v>187</v>
      </c>
      <c r="W12" s="4">
        <f t="shared" si="11"/>
        <v>0</v>
      </c>
      <c r="X12" s="5">
        <f t="shared" si="0"/>
        <v>0</v>
      </c>
      <c r="Y12" s="7"/>
      <c r="Z12" s="5">
        <f t="shared" si="1"/>
        <v>0</v>
      </c>
      <c r="AA12" s="28"/>
      <c r="AB12" s="5">
        <f t="shared" si="15"/>
        <v>0</v>
      </c>
      <c r="AC12" s="7"/>
      <c r="AD12" s="5">
        <f t="shared" si="16"/>
        <v>0</v>
      </c>
      <c r="AE12" s="7">
        <v>0</v>
      </c>
      <c r="AF12" s="5">
        <f t="shared" si="2"/>
        <v>0</v>
      </c>
      <c r="AG12" s="5"/>
      <c r="AH12" s="5">
        <f t="shared" si="3"/>
        <v>0</v>
      </c>
      <c r="AI12" s="6"/>
      <c r="AJ12" s="5">
        <f t="shared" si="4"/>
        <v>0</v>
      </c>
      <c r="AK12" s="7"/>
      <c r="AL12" s="5">
        <f t="shared" si="5"/>
        <v>0</v>
      </c>
      <c r="AM12" s="7"/>
      <c r="AN12" s="5">
        <f t="shared" si="6"/>
        <v>0</v>
      </c>
      <c r="AO12" s="5">
        <f t="shared" si="12"/>
        <v>0</v>
      </c>
      <c r="AP12" s="5">
        <f t="shared" si="7"/>
        <v>0</v>
      </c>
      <c r="AQ12" s="8">
        <f t="shared" si="13"/>
        <v>0</v>
      </c>
      <c r="AR12" s="9">
        <f t="shared" si="8"/>
        <v>0</v>
      </c>
      <c r="AS12" s="58">
        <f t="shared" si="9"/>
        <v>0</v>
      </c>
    </row>
    <row r="13" spans="1:45" s="27" customFormat="1" ht="10.5" customHeight="1">
      <c r="A13" s="57">
        <f t="shared" si="14"/>
        <v>5</v>
      </c>
      <c r="B13" s="127"/>
      <c r="C13" s="130"/>
      <c r="D13" s="130"/>
      <c r="E13" s="130"/>
      <c r="F13" s="130"/>
      <c r="G13" s="133"/>
      <c r="H13" s="127"/>
      <c r="I13" s="78" t="s">
        <v>73</v>
      </c>
      <c r="J13" s="79" t="s">
        <v>65</v>
      </c>
      <c r="K13" s="71" t="s">
        <v>66</v>
      </c>
      <c r="L13" s="71" t="s">
        <v>151</v>
      </c>
      <c r="M13" s="79" t="s">
        <v>178</v>
      </c>
      <c r="N13" s="80" t="s">
        <v>101</v>
      </c>
      <c r="O13" s="79" t="s">
        <v>185</v>
      </c>
      <c r="P13" s="79">
        <v>16</v>
      </c>
      <c r="Q13" s="81">
        <v>4722</v>
      </c>
      <c r="R13" s="81">
        <v>15168</v>
      </c>
      <c r="S13" s="81"/>
      <c r="T13" s="24">
        <f t="shared" si="10"/>
        <v>19890</v>
      </c>
      <c r="U13" s="10">
        <v>1</v>
      </c>
      <c r="V13" s="3" t="s">
        <v>187</v>
      </c>
      <c r="W13" s="4">
        <f t="shared" si="11"/>
        <v>0</v>
      </c>
      <c r="X13" s="5">
        <f t="shared" si="0"/>
        <v>0</v>
      </c>
      <c r="Y13" s="7"/>
      <c r="Z13" s="5">
        <f t="shared" si="1"/>
        <v>0</v>
      </c>
      <c r="AA13" s="28"/>
      <c r="AB13" s="5">
        <f t="shared" si="15"/>
        <v>0</v>
      </c>
      <c r="AC13" s="7"/>
      <c r="AD13" s="5">
        <f t="shared" si="16"/>
        <v>0</v>
      </c>
      <c r="AE13" s="7">
        <f>AE12</f>
        <v>0</v>
      </c>
      <c r="AF13" s="5">
        <f t="shared" si="2"/>
        <v>0</v>
      </c>
      <c r="AG13" s="5"/>
      <c r="AH13" s="5">
        <f t="shared" si="3"/>
        <v>0</v>
      </c>
      <c r="AI13" s="6"/>
      <c r="AJ13" s="5">
        <f t="shared" si="4"/>
        <v>0</v>
      </c>
      <c r="AK13" s="7"/>
      <c r="AL13" s="5">
        <f t="shared" si="5"/>
        <v>0</v>
      </c>
      <c r="AM13" s="7"/>
      <c r="AN13" s="5">
        <f t="shared" si="6"/>
        <v>0</v>
      </c>
      <c r="AO13" s="5">
        <f t="shared" si="12"/>
        <v>0</v>
      </c>
      <c r="AP13" s="5">
        <f t="shared" si="7"/>
        <v>0</v>
      </c>
      <c r="AQ13" s="8">
        <f t="shared" si="13"/>
        <v>0</v>
      </c>
      <c r="AR13" s="9">
        <f t="shared" si="8"/>
        <v>0</v>
      </c>
      <c r="AS13" s="58">
        <f t="shared" si="9"/>
        <v>0</v>
      </c>
    </row>
    <row r="14" spans="1:45" s="27" customFormat="1" ht="10.5" customHeight="1">
      <c r="A14" s="57">
        <f t="shared" si="14"/>
        <v>6</v>
      </c>
      <c r="B14" s="127"/>
      <c r="C14" s="130"/>
      <c r="D14" s="130"/>
      <c r="E14" s="130"/>
      <c r="F14" s="130"/>
      <c r="G14" s="133"/>
      <c r="H14" s="127"/>
      <c r="I14" s="78" t="s">
        <v>74</v>
      </c>
      <c r="J14" s="79" t="s">
        <v>65</v>
      </c>
      <c r="K14" s="71" t="s">
        <v>66</v>
      </c>
      <c r="L14" s="71" t="s">
        <v>152</v>
      </c>
      <c r="M14" s="79"/>
      <c r="N14" s="80" t="s">
        <v>102</v>
      </c>
      <c r="O14" s="79" t="s">
        <v>185</v>
      </c>
      <c r="P14" s="79">
        <v>6</v>
      </c>
      <c r="Q14" s="81">
        <v>175</v>
      </c>
      <c r="R14" s="81">
        <v>1204</v>
      </c>
      <c r="S14" s="81"/>
      <c r="T14" s="24">
        <f t="shared" si="10"/>
        <v>1379</v>
      </c>
      <c r="U14" s="10">
        <v>1</v>
      </c>
      <c r="V14" s="3" t="s">
        <v>187</v>
      </c>
      <c r="W14" s="4">
        <f t="shared" si="11"/>
        <v>0</v>
      </c>
      <c r="X14" s="5">
        <f t="shared" si="0"/>
        <v>0</v>
      </c>
      <c r="Y14" s="7"/>
      <c r="Z14" s="5">
        <f t="shared" si="1"/>
        <v>0</v>
      </c>
      <c r="AA14" s="28"/>
      <c r="AB14" s="5">
        <f t="shared" si="15"/>
        <v>0</v>
      </c>
      <c r="AC14" s="7"/>
      <c r="AD14" s="5">
        <f t="shared" si="16"/>
        <v>0</v>
      </c>
      <c r="AE14" s="7">
        <f>AE12</f>
        <v>0</v>
      </c>
      <c r="AF14" s="5">
        <f t="shared" si="2"/>
        <v>0</v>
      </c>
      <c r="AG14" s="5"/>
      <c r="AH14" s="5">
        <f t="shared" si="3"/>
        <v>0</v>
      </c>
      <c r="AI14" s="6"/>
      <c r="AJ14" s="5">
        <f t="shared" si="4"/>
        <v>0</v>
      </c>
      <c r="AK14" s="7"/>
      <c r="AL14" s="5">
        <f t="shared" si="5"/>
        <v>0</v>
      </c>
      <c r="AM14" s="7"/>
      <c r="AN14" s="5">
        <f t="shared" si="6"/>
        <v>0</v>
      </c>
      <c r="AO14" s="5">
        <f t="shared" si="12"/>
        <v>0</v>
      </c>
      <c r="AP14" s="5">
        <f t="shared" si="7"/>
        <v>0</v>
      </c>
      <c r="AQ14" s="8">
        <f t="shared" si="13"/>
        <v>0</v>
      </c>
      <c r="AR14" s="9">
        <f t="shared" si="8"/>
        <v>0</v>
      </c>
      <c r="AS14" s="58">
        <f t="shared" si="9"/>
        <v>0</v>
      </c>
    </row>
    <row r="15" spans="1:45" s="27" customFormat="1" ht="10.5" customHeight="1">
      <c r="A15" s="57">
        <f t="shared" si="14"/>
        <v>7</v>
      </c>
      <c r="B15" s="127"/>
      <c r="C15" s="130"/>
      <c r="D15" s="130"/>
      <c r="E15" s="130"/>
      <c r="F15" s="130"/>
      <c r="G15" s="133"/>
      <c r="H15" s="127"/>
      <c r="I15" s="78" t="s">
        <v>75</v>
      </c>
      <c r="J15" s="79" t="s">
        <v>65</v>
      </c>
      <c r="K15" s="71" t="s">
        <v>66</v>
      </c>
      <c r="L15" s="71" t="s">
        <v>153</v>
      </c>
      <c r="M15" s="79"/>
      <c r="N15" s="80" t="s">
        <v>103</v>
      </c>
      <c r="O15" s="79" t="s">
        <v>185</v>
      </c>
      <c r="P15" s="79">
        <v>16</v>
      </c>
      <c r="Q15" s="81">
        <v>42</v>
      </c>
      <c r="R15" s="81">
        <v>75</v>
      </c>
      <c r="S15" s="81"/>
      <c r="T15" s="24">
        <f t="shared" si="10"/>
        <v>117</v>
      </c>
      <c r="U15" s="10">
        <v>1</v>
      </c>
      <c r="V15" s="3" t="s">
        <v>187</v>
      </c>
      <c r="W15" s="4">
        <f t="shared" si="11"/>
        <v>0</v>
      </c>
      <c r="X15" s="5">
        <f t="shared" si="0"/>
        <v>0</v>
      </c>
      <c r="Y15" s="6"/>
      <c r="Z15" s="5">
        <f t="shared" si="1"/>
        <v>0</v>
      </c>
      <c r="AA15" s="28"/>
      <c r="AB15" s="5">
        <f t="shared" si="15"/>
        <v>0</v>
      </c>
      <c r="AC15" s="6"/>
      <c r="AD15" s="5">
        <f t="shared" si="16"/>
        <v>0</v>
      </c>
      <c r="AE15" s="6">
        <f>AE11</f>
        <v>0</v>
      </c>
      <c r="AF15" s="5">
        <f t="shared" si="2"/>
        <v>0</v>
      </c>
      <c r="AG15" s="5"/>
      <c r="AH15" s="5">
        <f t="shared" si="3"/>
        <v>0</v>
      </c>
      <c r="AI15" s="6"/>
      <c r="AJ15" s="5">
        <f t="shared" si="4"/>
        <v>0</v>
      </c>
      <c r="AK15" s="6"/>
      <c r="AL15" s="5">
        <f t="shared" si="5"/>
        <v>0</v>
      </c>
      <c r="AM15" s="6"/>
      <c r="AN15" s="5">
        <f t="shared" si="6"/>
        <v>0</v>
      </c>
      <c r="AO15" s="5">
        <f t="shared" si="12"/>
        <v>0</v>
      </c>
      <c r="AP15" s="5">
        <f t="shared" si="7"/>
        <v>0</v>
      </c>
      <c r="AQ15" s="8">
        <f t="shared" si="13"/>
        <v>0</v>
      </c>
      <c r="AR15" s="9">
        <f t="shared" si="8"/>
        <v>0</v>
      </c>
      <c r="AS15" s="58">
        <f t="shared" si="9"/>
        <v>0</v>
      </c>
    </row>
    <row r="16" spans="1:45" s="27" customFormat="1" ht="10.5" customHeight="1">
      <c r="A16" s="57">
        <f t="shared" si="14"/>
        <v>8</v>
      </c>
      <c r="B16" s="127"/>
      <c r="C16" s="130"/>
      <c r="D16" s="130"/>
      <c r="E16" s="130"/>
      <c r="F16" s="130"/>
      <c r="G16" s="133"/>
      <c r="H16" s="127"/>
      <c r="I16" s="78" t="s">
        <v>76</v>
      </c>
      <c r="J16" s="79" t="s">
        <v>65</v>
      </c>
      <c r="K16" s="71" t="s">
        <v>66</v>
      </c>
      <c r="L16" s="71" t="s">
        <v>154</v>
      </c>
      <c r="M16" s="79"/>
      <c r="N16" s="80" t="s">
        <v>104</v>
      </c>
      <c r="O16" s="79" t="s">
        <v>185</v>
      </c>
      <c r="P16" s="79">
        <v>16</v>
      </c>
      <c r="Q16" s="81">
        <v>0</v>
      </c>
      <c r="R16" s="81">
        <v>0</v>
      </c>
      <c r="S16" s="81"/>
      <c r="T16" s="24">
        <f t="shared" si="10"/>
        <v>0</v>
      </c>
      <c r="U16" s="10">
        <v>1</v>
      </c>
      <c r="V16" s="3" t="s">
        <v>187</v>
      </c>
      <c r="W16" s="4">
        <f t="shared" si="11"/>
        <v>0</v>
      </c>
      <c r="X16" s="5">
        <f t="shared" si="0"/>
        <v>0</v>
      </c>
      <c r="Y16" s="7"/>
      <c r="Z16" s="5">
        <f t="shared" si="1"/>
        <v>0</v>
      </c>
      <c r="AA16" s="28"/>
      <c r="AB16" s="5">
        <f t="shared" si="15"/>
        <v>0</v>
      </c>
      <c r="AC16" s="7"/>
      <c r="AD16" s="5">
        <f t="shared" si="16"/>
        <v>0</v>
      </c>
      <c r="AE16" s="7">
        <f>AE12</f>
        <v>0</v>
      </c>
      <c r="AF16" s="5">
        <f t="shared" si="2"/>
        <v>0</v>
      </c>
      <c r="AG16" s="5"/>
      <c r="AH16" s="5">
        <f t="shared" si="3"/>
        <v>0</v>
      </c>
      <c r="AI16" s="6"/>
      <c r="AJ16" s="5">
        <f t="shared" si="4"/>
        <v>0</v>
      </c>
      <c r="AK16" s="7"/>
      <c r="AL16" s="5">
        <f t="shared" si="5"/>
        <v>0</v>
      </c>
      <c r="AM16" s="7"/>
      <c r="AN16" s="5">
        <f t="shared" si="6"/>
        <v>0</v>
      </c>
      <c r="AO16" s="5">
        <f t="shared" si="12"/>
        <v>0</v>
      </c>
      <c r="AP16" s="5">
        <f t="shared" si="7"/>
        <v>0</v>
      </c>
      <c r="AQ16" s="8">
        <f t="shared" si="13"/>
        <v>0</v>
      </c>
      <c r="AR16" s="9">
        <f t="shared" si="8"/>
        <v>0</v>
      </c>
      <c r="AS16" s="58">
        <f t="shared" si="9"/>
        <v>0</v>
      </c>
    </row>
    <row r="17" spans="1:45" s="27" customFormat="1" ht="10.5" customHeight="1">
      <c r="A17" s="57">
        <f t="shared" si="14"/>
        <v>9</v>
      </c>
      <c r="B17" s="127"/>
      <c r="C17" s="130"/>
      <c r="D17" s="130"/>
      <c r="E17" s="130"/>
      <c r="F17" s="130"/>
      <c r="G17" s="133"/>
      <c r="H17" s="127"/>
      <c r="I17" s="78" t="s">
        <v>77</v>
      </c>
      <c r="J17" s="79" t="s">
        <v>65</v>
      </c>
      <c r="K17" s="71" t="s">
        <v>66</v>
      </c>
      <c r="L17" s="71" t="s">
        <v>155</v>
      </c>
      <c r="M17" s="79"/>
      <c r="N17" s="80" t="s">
        <v>105</v>
      </c>
      <c r="O17" s="79" t="s">
        <v>46</v>
      </c>
      <c r="P17" s="79">
        <v>13</v>
      </c>
      <c r="Q17" s="81">
        <v>0</v>
      </c>
      <c r="R17" s="81">
        <v>0</v>
      </c>
      <c r="S17" s="81"/>
      <c r="T17" s="24">
        <f t="shared" si="10"/>
        <v>0</v>
      </c>
      <c r="U17" s="10">
        <v>1</v>
      </c>
      <c r="V17" s="3" t="s">
        <v>187</v>
      </c>
      <c r="W17" s="4">
        <f t="shared" si="11"/>
        <v>0</v>
      </c>
      <c r="X17" s="5">
        <f t="shared" si="0"/>
        <v>0</v>
      </c>
      <c r="Y17" s="6"/>
      <c r="Z17" s="5">
        <f t="shared" si="1"/>
        <v>0</v>
      </c>
      <c r="AA17" s="28"/>
      <c r="AB17" s="5">
        <f t="shared" ref="AB17:AB59" si="17">AA17*V17*P17</f>
        <v>0</v>
      </c>
      <c r="AC17" s="6"/>
      <c r="AD17" s="5">
        <f t="shared" ref="AD17:AD43" si="18">AC17*V17*P17</f>
        <v>0</v>
      </c>
      <c r="AE17" s="6">
        <v>0</v>
      </c>
      <c r="AF17" s="5">
        <f t="shared" si="2"/>
        <v>0</v>
      </c>
      <c r="AG17" s="5"/>
      <c r="AH17" s="5">
        <f t="shared" si="3"/>
        <v>0</v>
      </c>
      <c r="AI17" s="6"/>
      <c r="AJ17" s="5">
        <f t="shared" si="4"/>
        <v>0</v>
      </c>
      <c r="AK17" s="6"/>
      <c r="AL17" s="5">
        <f t="shared" si="5"/>
        <v>0</v>
      </c>
      <c r="AM17" s="6"/>
      <c r="AN17" s="5">
        <f t="shared" si="6"/>
        <v>0</v>
      </c>
      <c r="AO17" s="5">
        <f t="shared" si="12"/>
        <v>0</v>
      </c>
      <c r="AP17" s="5">
        <f t="shared" si="7"/>
        <v>0</v>
      </c>
      <c r="AQ17" s="8">
        <f t="shared" si="13"/>
        <v>0</v>
      </c>
      <c r="AR17" s="9">
        <f t="shared" si="8"/>
        <v>0</v>
      </c>
      <c r="AS17" s="58">
        <f t="shared" si="9"/>
        <v>0</v>
      </c>
    </row>
    <row r="18" spans="1:45" s="27" customFormat="1" ht="10.5" customHeight="1">
      <c r="A18" s="57">
        <f t="shared" si="14"/>
        <v>10</v>
      </c>
      <c r="B18" s="127"/>
      <c r="C18" s="130"/>
      <c r="D18" s="130"/>
      <c r="E18" s="130"/>
      <c r="F18" s="130"/>
      <c r="G18" s="133"/>
      <c r="H18" s="127"/>
      <c r="I18" s="78" t="s">
        <v>78</v>
      </c>
      <c r="J18" s="79" t="s">
        <v>65</v>
      </c>
      <c r="K18" s="71" t="s">
        <v>66</v>
      </c>
      <c r="L18" s="71" t="s">
        <v>156</v>
      </c>
      <c r="M18" s="79"/>
      <c r="N18" s="80" t="s">
        <v>106</v>
      </c>
      <c r="O18" s="79" t="s">
        <v>46</v>
      </c>
      <c r="P18" s="79">
        <v>13</v>
      </c>
      <c r="Q18" s="81">
        <v>0</v>
      </c>
      <c r="R18" s="81">
        <v>0</v>
      </c>
      <c r="S18" s="81">
        <v>292</v>
      </c>
      <c r="T18" s="24">
        <f t="shared" si="10"/>
        <v>292</v>
      </c>
      <c r="U18" s="10">
        <v>1</v>
      </c>
      <c r="V18" s="3" t="s">
        <v>187</v>
      </c>
      <c r="W18" s="4">
        <f t="shared" si="11"/>
        <v>0</v>
      </c>
      <c r="X18" s="5">
        <f t="shared" si="0"/>
        <v>0</v>
      </c>
      <c r="Y18" s="6"/>
      <c r="Z18" s="5">
        <f t="shared" si="1"/>
        <v>0</v>
      </c>
      <c r="AA18" s="28"/>
      <c r="AB18" s="5">
        <f t="shared" si="17"/>
        <v>0</v>
      </c>
      <c r="AC18" s="6"/>
      <c r="AD18" s="5">
        <f t="shared" si="18"/>
        <v>0</v>
      </c>
      <c r="AE18" s="6">
        <v>0</v>
      </c>
      <c r="AF18" s="5">
        <f t="shared" si="2"/>
        <v>0</v>
      </c>
      <c r="AG18" s="5"/>
      <c r="AH18" s="5">
        <f t="shared" si="3"/>
        <v>0</v>
      </c>
      <c r="AI18" s="6"/>
      <c r="AJ18" s="5">
        <f t="shared" si="4"/>
        <v>0</v>
      </c>
      <c r="AK18" s="6"/>
      <c r="AL18" s="5">
        <f t="shared" si="5"/>
        <v>0</v>
      </c>
      <c r="AM18" s="6"/>
      <c r="AN18" s="5">
        <f t="shared" si="6"/>
        <v>0</v>
      </c>
      <c r="AO18" s="5">
        <f t="shared" si="12"/>
        <v>0</v>
      </c>
      <c r="AP18" s="5">
        <f t="shared" si="7"/>
        <v>0</v>
      </c>
      <c r="AQ18" s="8">
        <f t="shared" si="13"/>
        <v>0</v>
      </c>
      <c r="AR18" s="9">
        <f t="shared" si="8"/>
        <v>0</v>
      </c>
      <c r="AS18" s="58">
        <f t="shared" si="9"/>
        <v>0</v>
      </c>
    </row>
    <row r="19" spans="1:45" s="27" customFormat="1" ht="10.5" customHeight="1">
      <c r="A19" s="57">
        <f t="shared" si="14"/>
        <v>11</v>
      </c>
      <c r="B19" s="127"/>
      <c r="C19" s="130"/>
      <c r="D19" s="130"/>
      <c r="E19" s="130"/>
      <c r="F19" s="130"/>
      <c r="G19" s="133"/>
      <c r="H19" s="127"/>
      <c r="I19" s="78" t="s">
        <v>79</v>
      </c>
      <c r="J19" s="79" t="s">
        <v>65</v>
      </c>
      <c r="K19" s="71" t="s">
        <v>66</v>
      </c>
      <c r="L19" s="71" t="s">
        <v>157</v>
      </c>
      <c r="M19" s="79">
        <v>22</v>
      </c>
      <c r="N19" s="80" t="s">
        <v>107</v>
      </c>
      <c r="O19" s="79" t="s">
        <v>185</v>
      </c>
      <c r="P19" s="79">
        <v>10.5</v>
      </c>
      <c r="Q19" s="81">
        <v>12</v>
      </c>
      <c r="R19" s="81">
        <v>42</v>
      </c>
      <c r="S19" s="81"/>
      <c r="T19" s="24">
        <f t="shared" si="10"/>
        <v>54</v>
      </c>
      <c r="U19" s="10">
        <v>1</v>
      </c>
      <c r="V19" s="3" t="s">
        <v>187</v>
      </c>
      <c r="W19" s="4">
        <f t="shared" si="11"/>
        <v>0</v>
      </c>
      <c r="X19" s="5">
        <f t="shared" si="0"/>
        <v>0</v>
      </c>
      <c r="Y19" s="6"/>
      <c r="Z19" s="5">
        <f t="shared" si="1"/>
        <v>0</v>
      </c>
      <c r="AA19" s="28"/>
      <c r="AB19" s="5">
        <f t="shared" si="17"/>
        <v>0</v>
      </c>
      <c r="AC19" s="6"/>
      <c r="AD19" s="5">
        <f t="shared" si="18"/>
        <v>0</v>
      </c>
      <c r="AE19" s="6">
        <v>0</v>
      </c>
      <c r="AF19" s="5">
        <f t="shared" si="2"/>
        <v>0</v>
      </c>
      <c r="AG19" s="5"/>
      <c r="AH19" s="5">
        <f t="shared" si="3"/>
        <v>0</v>
      </c>
      <c r="AI19" s="6"/>
      <c r="AJ19" s="5">
        <f t="shared" si="4"/>
        <v>0</v>
      </c>
      <c r="AK19" s="6"/>
      <c r="AL19" s="5">
        <f t="shared" si="5"/>
        <v>0</v>
      </c>
      <c r="AM19" s="6"/>
      <c r="AN19" s="5">
        <f t="shared" si="6"/>
        <v>0</v>
      </c>
      <c r="AO19" s="5">
        <f t="shared" si="12"/>
        <v>0</v>
      </c>
      <c r="AP19" s="5">
        <f t="shared" si="7"/>
        <v>0</v>
      </c>
      <c r="AQ19" s="8">
        <f t="shared" si="13"/>
        <v>0</v>
      </c>
      <c r="AR19" s="9">
        <f t="shared" si="8"/>
        <v>0</v>
      </c>
      <c r="AS19" s="58">
        <f t="shared" si="9"/>
        <v>0</v>
      </c>
    </row>
    <row r="20" spans="1:45" s="27" customFormat="1" ht="10.5" customHeight="1">
      <c r="A20" s="57">
        <f t="shared" si="14"/>
        <v>12</v>
      </c>
      <c r="B20" s="127"/>
      <c r="C20" s="130"/>
      <c r="D20" s="130"/>
      <c r="E20" s="130"/>
      <c r="F20" s="130"/>
      <c r="G20" s="133"/>
      <c r="H20" s="127"/>
      <c r="I20" s="78" t="s">
        <v>80</v>
      </c>
      <c r="J20" s="79" t="s">
        <v>65</v>
      </c>
      <c r="K20" s="71" t="s">
        <v>66</v>
      </c>
      <c r="L20" s="71" t="s">
        <v>158</v>
      </c>
      <c r="M20" s="79">
        <v>11</v>
      </c>
      <c r="N20" s="80" t="s">
        <v>108</v>
      </c>
      <c r="O20" s="79" t="s">
        <v>185</v>
      </c>
      <c r="P20" s="79">
        <v>13.2</v>
      </c>
      <c r="Q20" s="81">
        <v>860</v>
      </c>
      <c r="R20" s="81">
        <v>1896</v>
      </c>
      <c r="S20" s="81"/>
      <c r="T20" s="24">
        <f t="shared" si="10"/>
        <v>2756</v>
      </c>
      <c r="U20" s="10">
        <v>1</v>
      </c>
      <c r="V20" s="3" t="s">
        <v>187</v>
      </c>
      <c r="W20" s="4">
        <f t="shared" si="11"/>
        <v>0</v>
      </c>
      <c r="X20" s="5">
        <f t="shared" si="0"/>
        <v>0</v>
      </c>
      <c r="Y20" s="6"/>
      <c r="Z20" s="5">
        <f t="shared" si="1"/>
        <v>0</v>
      </c>
      <c r="AA20" s="28"/>
      <c r="AB20" s="5">
        <f t="shared" si="17"/>
        <v>0</v>
      </c>
      <c r="AC20" s="6"/>
      <c r="AD20" s="5">
        <f t="shared" si="18"/>
        <v>0</v>
      </c>
      <c r="AE20" s="6">
        <v>0</v>
      </c>
      <c r="AF20" s="5">
        <f t="shared" si="2"/>
        <v>0</v>
      </c>
      <c r="AG20" s="5"/>
      <c r="AH20" s="5">
        <f t="shared" si="3"/>
        <v>0</v>
      </c>
      <c r="AI20" s="6"/>
      <c r="AJ20" s="5">
        <f t="shared" si="4"/>
        <v>0</v>
      </c>
      <c r="AK20" s="6"/>
      <c r="AL20" s="5">
        <f t="shared" si="5"/>
        <v>0</v>
      </c>
      <c r="AM20" s="6"/>
      <c r="AN20" s="5">
        <f t="shared" si="6"/>
        <v>0</v>
      </c>
      <c r="AO20" s="5">
        <f t="shared" si="12"/>
        <v>0</v>
      </c>
      <c r="AP20" s="5">
        <f t="shared" si="7"/>
        <v>0</v>
      </c>
      <c r="AQ20" s="8">
        <f t="shared" si="13"/>
        <v>0</v>
      </c>
      <c r="AR20" s="9">
        <f t="shared" si="8"/>
        <v>0</v>
      </c>
      <c r="AS20" s="58">
        <f t="shared" si="9"/>
        <v>0</v>
      </c>
    </row>
    <row r="21" spans="1:45" s="27" customFormat="1" ht="10.5" customHeight="1">
      <c r="A21" s="57">
        <f t="shared" si="14"/>
        <v>13</v>
      </c>
      <c r="B21" s="127"/>
      <c r="C21" s="130"/>
      <c r="D21" s="130"/>
      <c r="E21" s="130"/>
      <c r="F21" s="130"/>
      <c r="G21" s="133"/>
      <c r="H21" s="127"/>
      <c r="I21" s="78" t="s">
        <v>81</v>
      </c>
      <c r="J21" s="79" t="s">
        <v>65</v>
      </c>
      <c r="K21" s="71" t="s">
        <v>66</v>
      </c>
      <c r="L21" s="71" t="s">
        <v>159</v>
      </c>
      <c r="M21" s="79" t="s">
        <v>179</v>
      </c>
      <c r="N21" s="80" t="s">
        <v>109</v>
      </c>
      <c r="O21" s="79" t="s">
        <v>185</v>
      </c>
      <c r="P21" s="79">
        <v>12.5</v>
      </c>
      <c r="Q21" s="81">
        <v>120</v>
      </c>
      <c r="R21" s="81">
        <v>360</v>
      </c>
      <c r="S21" s="81"/>
      <c r="T21" s="24">
        <f t="shared" si="10"/>
        <v>480</v>
      </c>
      <c r="U21" s="10">
        <v>1</v>
      </c>
      <c r="V21" s="3" t="s">
        <v>187</v>
      </c>
      <c r="W21" s="4">
        <f t="shared" si="11"/>
        <v>0</v>
      </c>
      <c r="X21" s="5">
        <f t="shared" si="0"/>
        <v>0</v>
      </c>
      <c r="Y21" s="6"/>
      <c r="Z21" s="5">
        <f t="shared" si="1"/>
        <v>0</v>
      </c>
      <c r="AA21" s="28"/>
      <c r="AB21" s="5">
        <f t="shared" si="17"/>
        <v>0</v>
      </c>
      <c r="AC21" s="6"/>
      <c r="AD21" s="5">
        <f t="shared" si="18"/>
        <v>0</v>
      </c>
      <c r="AE21" s="6">
        <v>0</v>
      </c>
      <c r="AF21" s="5">
        <f t="shared" si="2"/>
        <v>0</v>
      </c>
      <c r="AG21" s="5"/>
      <c r="AH21" s="5">
        <f t="shared" si="3"/>
        <v>0</v>
      </c>
      <c r="AI21" s="6"/>
      <c r="AJ21" s="5">
        <f t="shared" si="4"/>
        <v>0</v>
      </c>
      <c r="AK21" s="6"/>
      <c r="AL21" s="5">
        <f t="shared" si="5"/>
        <v>0</v>
      </c>
      <c r="AM21" s="6"/>
      <c r="AN21" s="5">
        <f t="shared" si="6"/>
        <v>0</v>
      </c>
      <c r="AO21" s="5">
        <f t="shared" si="12"/>
        <v>0</v>
      </c>
      <c r="AP21" s="5">
        <f t="shared" si="7"/>
        <v>0</v>
      </c>
      <c r="AQ21" s="8">
        <f t="shared" si="13"/>
        <v>0</v>
      </c>
      <c r="AR21" s="9">
        <f t="shared" si="8"/>
        <v>0</v>
      </c>
      <c r="AS21" s="58">
        <f t="shared" si="9"/>
        <v>0</v>
      </c>
    </row>
    <row r="22" spans="1:45" s="27" customFormat="1" ht="10.5" customHeight="1">
      <c r="A22" s="57">
        <f t="shared" si="14"/>
        <v>14</v>
      </c>
      <c r="B22" s="127"/>
      <c r="C22" s="130"/>
      <c r="D22" s="130"/>
      <c r="E22" s="130"/>
      <c r="F22" s="130"/>
      <c r="G22" s="133"/>
      <c r="H22" s="127"/>
      <c r="I22" s="78" t="s">
        <v>82</v>
      </c>
      <c r="J22" s="79" t="s">
        <v>65</v>
      </c>
      <c r="K22" s="71" t="s">
        <v>66</v>
      </c>
      <c r="L22" s="71" t="s">
        <v>160</v>
      </c>
      <c r="M22" s="79">
        <v>40</v>
      </c>
      <c r="N22" s="80" t="s">
        <v>110</v>
      </c>
      <c r="O22" s="79" t="s">
        <v>185</v>
      </c>
      <c r="P22" s="79">
        <v>10</v>
      </c>
      <c r="Q22" s="81">
        <v>47</v>
      </c>
      <c r="R22" s="81">
        <v>55</v>
      </c>
      <c r="S22" s="81"/>
      <c r="T22" s="24">
        <f t="shared" si="10"/>
        <v>102</v>
      </c>
      <c r="U22" s="10">
        <v>1</v>
      </c>
      <c r="V22" s="3" t="s">
        <v>187</v>
      </c>
      <c r="W22" s="4">
        <f t="shared" si="11"/>
        <v>0</v>
      </c>
      <c r="X22" s="5">
        <f t="shared" si="0"/>
        <v>0</v>
      </c>
      <c r="Y22" s="6"/>
      <c r="Z22" s="5">
        <f t="shared" si="1"/>
        <v>0</v>
      </c>
      <c r="AA22" s="28"/>
      <c r="AB22" s="5">
        <f t="shared" si="17"/>
        <v>0</v>
      </c>
      <c r="AC22" s="6"/>
      <c r="AD22" s="5">
        <f t="shared" si="18"/>
        <v>0</v>
      </c>
      <c r="AE22" s="6">
        <v>0</v>
      </c>
      <c r="AF22" s="5">
        <f t="shared" si="2"/>
        <v>0</v>
      </c>
      <c r="AG22" s="5"/>
      <c r="AH22" s="5">
        <f t="shared" si="3"/>
        <v>0</v>
      </c>
      <c r="AI22" s="6"/>
      <c r="AJ22" s="5">
        <f t="shared" si="4"/>
        <v>0</v>
      </c>
      <c r="AK22" s="6"/>
      <c r="AL22" s="5">
        <f t="shared" si="5"/>
        <v>0</v>
      </c>
      <c r="AM22" s="6"/>
      <c r="AN22" s="5">
        <f t="shared" si="6"/>
        <v>0</v>
      </c>
      <c r="AO22" s="5">
        <f t="shared" si="12"/>
        <v>0</v>
      </c>
      <c r="AP22" s="5">
        <f t="shared" si="7"/>
        <v>0</v>
      </c>
      <c r="AQ22" s="8">
        <f t="shared" si="13"/>
        <v>0</v>
      </c>
      <c r="AR22" s="9">
        <f t="shared" si="8"/>
        <v>0</v>
      </c>
      <c r="AS22" s="58">
        <f t="shared" si="9"/>
        <v>0</v>
      </c>
    </row>
    <row r="23" spans="1:45" s="27" customFormat="1" ht="10.5" customHeight="1">
      <c r="A23" s="57">
        <f t="shared" si="14"/>
        <v>15</v>
      </c>
      <c r="B23" s="127"/>
      <c r="C23" s="130"/>
      <c r="D23" s="130"/>
      <c r="E23" s="130"/>
      <c r="F23" s="130"/>
      <c r="G23" s="133"/>
      <c r="H23" s="127"/>
      <c r="I23" s="78" t="s">
        <v>83</v>
      </c>
      <c r="J23" s="79" t="s">
        <v>65</v>
      </c>
      <c r="K23" s="71" t="s">
        <v>66</v>
      </c>
      <c r="L23" s="71" t="s">
        <v>161</v>
      </c>
      <c r="M23" s="79" t="s">
        <v>180</v>
      </c>
      <c r="N23" s="80" t="s">
        <v>111</v>
      </c>
      <c r="O23" s="79" t="s">
        <v>185</v>
      </c>
      <c r="P23" s="79">
        <v>12</v>
      </c>
      <c r="Q23" s="81">
        <v>212</v>
      </c>
      <c r="R23" s="81">
        <v>518</v>
      </c>
      <c r="S23" s="81"/>
      <c r="T23" s="24">
        <f t="shared" si="10"/>
        <v>730</v>
      </c>
      <c r="U23" s="10">
        <v>1</v>
      </c>
      <c r="V23" s="3" t="s">
        <v>187</v>
      </c>
      <c r="W23" s="4">
        <f t="shared" si="11"/>
        <v>0</v>
      </c>
      <c r="X23" s="5">
        <f t="shared" si="0"/>
        <v>0</v>
      </c>
      <c r="Y23" s="6"/>
      <c r="Z23" s="5">
        <f t="shared" si="1"/>
        <v>0</v>
      </c>
      <c r="AA23" s="28"/>
      <c r="AB23" s="5">
        <f t="shared" si="17"/>
        <v>0</v>
      </c>
      <c r="AC23" s="6"/>
      <c r="AD23" s="5">
        <f t="shared" si="18"/>
        <v>0</v>
      </c>
      <c r="AE23" s="6">
        <v>0</v>
      </c>
      <c r="AF23" s="5">
        <f t="shared" si="2"/>
        <v>0</v>
      </c>
      <c r="AG23" s="5"/>
      <c r="AH23" s="5">
        <f t="shared" si="3"/>
        <v>0</v>
      </c>
      <c r="AI23" s="6"/>
      <c r="AJ23" s="5">
        <f t="shared" si="4"/>
        <v>0</v>
      </c>
      <c r="AK23" s="6"/>
      <c r="AL23" s="5">
        <f t="shared" si="5"/>
        <v>0</v>
      </c>
      <c r="AM23" s="6"/>
      <c r="AN23" s="5">
        <f t="shared" si="6"/>
        <v>0</v>
      </c>
      <c r="AO23" s="5">
        <f t="shared" si="12"/>
        <v>0</v>
      </c>
      <c r="AP23" s="5">
        <f t="shared" si="7"/>
        <v>0</v>
      </c>
      <c r="AQ23" s="8">
        <f t="shared" si="13"/>
        <v>0</v>
      </c>
      <c r="AR23" s="9">
        <f t="shared" si="8"/>
        <v>0</v>
      </c>
      <c r="AS23" s="58">
        <f t="shared" si="9"/>
        <v>0</v>
      </c>
    </row>
    <row r="24" spans="1:45" s="27" customFormat="1" ht="10.5" customHeight="1">
      <c r="A24" s="57">
        <f t="shared" si="14"/>
        <v>16</v>
      </c>
      <c r="B24" s="127"/>
      <c r="C24" s="130"/>
      <c r="D24" s="130"/>
      <c r="E24" s="130"/>
      <c r="F24" s="130"/>
      <c r="G24" s="133"/>
      <c r="H24" s="127"/>
      <c r="I24" s="78" t="s">
        <v>84</v>
      </c>
      <c r="J24" s="79" t="s">
        <v>65</v>
      </c>
      <c r="K24" s="71" t="s">
        <v>66</v>
      </c>
      <c r="L24" s="71" t="s">
        <v>162</v>
      </c>
      <c r="M24" s="79" t="s">
        <v>181</v>
      </c>
      <c r="N24" s="80" t="s">
        <v>112</v>
      </c>
      <c r="O24" s="79" t="s">
        <v>185</v>
      </c>
      <c r="P24" s="79">
        <v>10.5</v>
      </c>
      <c r="Q24" s="81">
        <v>42</v>
      </c>
      <c r="R24" s="81">
        <v>132</v>
      </c>
      <c r="S24" s="81"/>
      <c r="T24" s="24">
        <f t="shared" si="10"/>
        <v>174</v>
      </c>
      <c r="U24" s="10">
        <v>1</v>
      </c>
      <c r="V24" s="3" t="s">
        <v>187</v>
      </c>
      <c r="W24" s="4">
        <f t="shared" si="11"/>
        <v>0</v>
      </c>
      <c r="X24" s="5">
        <f t="shared" si="0"/>
        <v>0</v>
      </c>
      <c r="Y24" s="6"/>
      <c r="Z24" s="5">
        <f t="shared" si="1"/>
        <v>0</v>
      </c>
      <c r="AA24" s="28"/>
      <c r="AB24" s="5">
        <f t="shared" si="17"/>
        <v>0</v>
      </c>
      <c r="AC24" s="6"/>
      <c r="AD24" s="5">
        <f t="shared" si="18"/>
        <v>0</v>
      </c>
      <c r="AE24" s="6">
        <v>0</v>
      </c>
      <c r="AF24" s="5">
        <f t="shared" si="2"/>
        <v>0</v>
      </c>
      <c r="AG24" s="5"/>
      <c r="AH24" s="5">
        <f t="shared" si="3"/>
        <v>0</v>
      </c>
      <c r="AI24" s="6"/>
      <c r="AJ24" s="5">
        <f t="shared" si="4"/>
        <v>0</v>
      </c>
      <c r="AK24" s="6"/>
      <c r="AL24" s="5">
        <f t="shared" si="5"/>
        <v>0</v>
      </c>
      <c r="AM24" s="6"/>
      <c r="AN24" s="5">
        <f t="shared" si="6"/>
        <v>0</v>
      </c>
      <c r="AO24" s="5">
        <f t="shared" si="12"/>
        <v>0</v>
      </c>
      <c r="AP24" s="5">
        <f t="shared" si="7"/>
        <v>0</v>
      </c>
      <c r="AQ24" s="8">
        <f t="shared" si="13"/>
        <v>0</v>
      </c>
      <c r="AR24" s="9">
        <f t="shared" si="8"/>
        <v>0</v>
      </c>
      <c r="AS24" s="58">
        <f t="shared" si="9"/>
        <v>0</v>
      </c>
    </row>
    <row r="25" spans="1:45" s="27" customFormat="1" ht="10.5" customHeight="1">
      <c r="A25" s="57">
        <f t="shared" si="14"/>
        <v>17</v>
      </c>
      <c r="B25" s="127"/>
      <c r="C25" s="130"/>
      <c r="D25" s="130"/>
      <c r="E25" s="130"/>
      <c r="F25" s="130"/>
      <c r="G25" s="133"/>
      <c r="H25" s="127"/>
      <c r="I25" s="78" t="s">
        <v>85</v>
      </c>
      <c r="J25" s="79" t="s">
        <v>65</v>
      </c>
      <c r="K25" s="71" t="s">
        <v>66</v>
      </c>
      <c r="L25" s="71" t="s">
        <v>155</v>
      </c>
      <c r="M25" s="79" t="s">
        <v>182</v>
      </c>
      <c r="N25" s="80" t="s">
        <v>113</v>
      </c>
      <c r="O25" s="79" t="s">
        <v>185</v>
      </c>
      <c r="P25" s="79">
        <v>10.5</v>
      </c>
      <c r="Q25" s="81">
        <v>115</v>
      </c>
      <c r="R25" s="81">
        <v>405</v>
      </c>
      <c r="S25" s="81"/>
      <c r="T25" s="24">
        <f t="shared" si="10"/>
        <v>520</v>
      </c>
      <c r="U25" s="10">
        <v>1</v>
      </c>
      <c r="V25" s="3" t="s">
        <v>187</v>
      </c>
      <c r="W25" s="4">
        <f t="shared" si="11"/>
        <v>0</v>
      </c>
      <c r="X25" s="5">
        <f t="shared" si="0"/>
        <v>0</v>
      </c>
      <c r="Y25" s="6"/>
      <c r="Z25" s="5">
        <f t="shared" si="1"/>
        <v>0</v>
      </c>
      <c r="AA25" s="28"/>
      <c r="AB25" s="5">
        <f t="shared" si="17"/>
        <v>0</v>
      </c>
      <c r="AC25" s="6"/>
      <c r="AD25" s="5">
        <f t="shared" si="18"/>
        <v>0</v>
      </c>
      <c r="AE25" s="6">
        <v>0</v>
      </c>
      <c r="AF25" s="5">
        <f t="shared" si="2"/>
        <v>0</v>
      </c>
      <c r="AG25" s="5"/>
      <c r="AH25" s="5">
        <f t="shared" si="3"/>
        <v>0</v>
      </c>
      <c r="AI25" s="6"/>
      <c r="AJ25" s="5">
        <f t="shared" si="4"/>
        <v>0</v>
      </c>
      <c r="AK25" s="6"/>
      <c r="AL25" s="5">
        <f t="shared" si="5"/>
        <v>0</v>
      </c>
      <c r="AM25" s="6"/>
      <c r="AN25" s="5">
        <f t="shared" si="6"/>
        <v>0</v>
      </c>
      <c r="AO25" s="5">
        <f t="shared" si="12"/>
        <v>0</v>
      </c>
      <c r="AP25" s="5">
        <f t="shared" si="7"/>
        <v>0</v>
      </c>
      <c r="AQ25" s="8">
        <f t="shared" si="13"/>
        <v>0</v>
      </c>
      <c r="AR25" s="9">
        <f t="shared" si="8"/>
        <v>0</v>
      </c>
      <c r="AS25" s="58">
        <f t="shared" si="9"/>
        <v>0</v>
      </c>
    </row>
    <row r="26" spans="1:45" s="27" customFormat="1" ht="10.5" customHeight="1">
      <c r="A26" s="57">
        <f t="shared" si="14"/>
        <v>18</v>
      </c>
      <c r="B26" s="127"/>
      <c r="C26" s="130"/>
      <c r="D26" s="130"/>
      <c r="E26" s="130"/>
      <c r="F26" s="130"/>
      <c r="G26" s="133"/>
      <c r="H26" s="127"/>
      <c r="I26" s="78" t="s">
        <v>86</v>
      </c>
      <c r="J26" s="79" t="s">
        <v>65</v>
      </c>
      <c r="K26" s="71" t="s">
        <v>66</v>
      </c>
      <c r="L26" s="71" t="s">
        <v>163</v>
      </c>
      <c r="M26" s="79" t="s">
        <v>183</v>
      </c>
      <c r="N26" s="80" t="s">
        <v>114</v>
      </c>
      <c r="O26" s="79" t="s">
        <v>185</v>
      </c>
      <c r="P26" s="79">
        <v>5.8</v>
      </c>
      <c r="Q26" s="81">
        <v>186</v>
      </c>
      <c r="R26" s="81">
        <v>516</v>
      </c>
      <c r="S26" s="81"/>
      <c r="T26" s="24">
        <f t="shared" si="10"/>
        <v>702</v>
      </c>
      <c r="U26" s="10">
        <v>1</v>
      </c>
      <c r="V26" s="3" t="s">
        <v>187</v>
      </c>
      <c r="W26" s="4">
        <f t="shared" si="11"/>
        <v>0</v>
      </c>
      <c r="X26" s="5">
        <f t="shared" si="0"/>
        <v>0</v>
      </c>
      <c r="Y26" s="6"/>
      <c r="Z26" s="5">
        <f t="shared" si="1"/>
        <v>0</v>
      </c>
      <c r="AA26" s="28"/>
      <c r="AB26" s="5">
        <f t="shared" si="17"/>
        <v>0</v>
      </c>
      <c r="AC26" s="6"/>
      <c r="AD26" s="5">
        <f t="shared" si="18"/>
        <v>0</v>
      </c>
      <c r="AE26" s="6">
        <v>0</v>
      </c>
      <c r="AF26" s="5">
        <f t="shared" si="2"/>
        <v>0</v>
      </c>
      <c r="AG26" s="5"/>
      <c r="AH26" s="5">
        <f t="shared" si="3"/>
        <v>0</v>
      </c>
      <c r="AI26" s="6"/>
      <c r="AJ26" s="5">
        <f t="shared" si="4"/>
        <v>0</v>
      </c>
      <c r="AK26" s="6"/>
      <c r="AL26" s="5">
        <f t="shared" si="5"/>
        <v>0</v>
      </c>
      <c r="AM26" s="6"/>
      <c r="AN26" s="5">
        <f t="shared" si="6"/>
        <v>0</v>
      </c>
      <c r="AO26" s="5">
        <f t="shared" si="12"/>
        <v>0</v>
      </c>
      <c r="AP26" s="5">
        <f t="shared" si="7"/>
        <v>0</v>
      </c>
      <c r="AQ26" s="8">
        <f t="shared" si="13"/>
        <v>0</v>
      </c>
      <c r="AR26" s="9">
        <f t="shared" si="8"/>
        <v>0</v>
      </c>
      <c r="AS26" s="58">
        <f t="shared" si="9"/>
        <v>0</v>
      </c>
    </row>
    <row r="27" spans="1:45" s="27" customFormat="1" ht="10.5" customHeight="1">
      <c r="A27" s="57">
        <f t="shared" si="14"/>
        <v>19</v>
      </c>
      <c r="B27" s="127"/>
      <c r="C27" s="130"/>
      <c r="D27" s="130"/>
      <c r="E27" s="130"/>
      <c r="F27" s="130"/>
      <c r="G27" s="133"/>
      <c r="H27" s="127"/>
      <c r="I27" s="78" t="s">
        <v>87</v>
      </c>
      <c r="J27" s="79" t="s">
        <v>65</v>
      </c>
      <c r="K27" s="71" t="s">
        <v>66</v>
      </c>
      <c r="L27" s="71" t="s">
        <v>164</v>
      </c>
      <c r="M27" s="79">
        <v>36</v>
      </c>
      <c r="N27" s="80" t="s">
        <v>115</v>
      </c>
      <c r="O27" s="79" t="s">
        <v>185</v>
      </c>
      <c r="P27" s="79">
        <v>16</v>
      </c>
      <c r="Q27" s="81">
        <v>89</v>
      </c>
      <c r="R27" s="81">
        <v>201</v>
      </c>
      <c r="S27" s="81"/>
      <c r="T27" s="24">
        <f t="shared" si="10"/>
        <v>290</v>
      </c>
      <c r="U27" s="10">
        <v>1</v>
      </c>
      <c r="V27" s="3" t="s">
        <v>187</v>
      </c>
      <c r="W27" s="4">
        <f t="shared" si="11"/>
        <v>0</v>
      </c>
      <c r="X27" s="5">
        <f t="shared" si="0"/>
        <v>0</v>
      </c>
      <c r="Y27" s="6"/>
      <c r="Z27" s="5">
        <f t="shared" si="1"/>
        <v>0</v>
      </c>
      <c r="AA27" s="28"/>
      <c r="AB27" s="5">
        <f t="shared" si="17"/>
        <v>0</v>
      </c>
      <c r="AC27" s="6"/>
      <c r="AD27" s="5">
        <f t="shared" si="18"/>
        <v>0</v>
      </c>
      <c r="AE27" s="6">
        <v>0</v>
      </c>
      <c r="AF27" s="5">
        <f t="shared" si="2"/>
        <v>0</v>
      </c>
      <c r="AG27" s="5"/>
      <c r="AH27" s="5">
        <f t="shared" si="3"/>
        <v>0</v>
      </c>
      <c r="AI27" s="6"/>
      <c r="AJ27" s="5">
        <f t="shared" si="4"/>
        <v>0</v>
      </c>
      <c r="AK27" s="6"/>
      <c r="AL27" s="5">
        <f t="shared" si="5"/>
        <v>0</v>
      </c>
      <c r="AM27" s="6"/>
      <c r="AN27" s="5">
        <f t="shared" si="6"/>
        <v>0</v>
      </c>
      <c r="AO27" s="5">
        <f t="shared" si="12"/>
        <v>0</v>
      </c>
      <c r="AP27" s="5">
        <f t="shared" si="7"/>
        <v>0</v>
      </c>
      <c r="AQ27" s="8">
        <f t="shared" si="13"/>
        <v>0</v>
      </c>
      <c r="AR27" s="9">
        <f t="shared" si="8"/>
        <v>0</v>
      </c>
      <c r="AS27" s="58">
        <f t="shared" si="9"/>
        <v>0</v>
      </c>
    </row>
    <row r="28" spans="1:45" s="27" customFormat="1" ht="10.5" customHeight="1">
      <c r="A28" s="57">
        <f t="shared" si="14"/>
        <v>20</v>
      </c>
      <c r="B28" s="127"/>
      <c r="C28" s="130"/>
      <c r="D28" s="130"/>
      <c r="E28" s="130"/>
      <c r="F28" s="130"/>
      <c r="G28" s="133"/>
      <c r="H28" s="127"/>
      <c r="I28" s="78" t="s">
        <v>88</v>
      </c>
      <c r="J28" s="79" t="s">
        <v>65</v>
      </c>
      <c r="K28" s="71" t="s">
        <v>66</v>
      </c>
      <c r="L28" s="71" t="s">
        <v>156</v>
      </c>
      <c r="M28" s="79" t="s">
        <v>184</v>
      </c>
      <c r="N28" s="80" t="s">
        <v>116</v>
      </c>
      <c r="O28" s="79" t="s">
        <v>185</v>
      </c>
      <c r="P28" s="79">
        <v>6.6</v>
      </c>
      <c r="Q28" s="81">
        <v>389</v>
      </c>
      <c r="R28" s="81">
        <v>878</v>
      </c>
      <c r="S28" s="81"/>
      <c r="T28" s="24">
        <f t="shared" si="10"/>
        <v>1267</v>
      </c>
      <c r="U28" s="10">
        <v>1</v>
      </c>
      <c r="V28" s="3" t="s">
        <v>187</v>
      </c>
      <c r="W28" s="4">
        <f t="shared" si="11"/>
        <v>0</v>
      </c>
      <c r="X28" s="5">
        <f t="shared" si="0"/>
        <v>0</v>
      </c>
      <c r="Y28" s="6"/>
      <c r="Z28" s="5">
        <f t="shared" si="1"/>
        <v>0</v>
      </c>
      <c r="AA28" s="28"/>
      <c r="AB28" s="5">
        <f t="shared" si="17"/>
        <v>0</v>
      </c>
      <c r="AC28" s="6"/>
      <c r="AD28" s="5">
        <f t="shared" si="18"/>
        <v>0</v>
      </c>
      <c r="AE28" s="6">
        <v>0</v>
      </c>
      <c r="AF28" s="5">
        <f t="shared" si="2"/>
        <v>0</v>
      </c>
      <c r="AG28" s="5"/>
      <c r="AH28" s="5">
        <f t="shared" si="3"/>
        <v>0</v>
      </c>
      <c r="AI28" s="6"/>
      <c r="AJ28" s="5">
        <f t="shared" si="4"/>
        <v>0</v>
      </c>
      <c r="AK28" s="6"/>
      <c r="AL28" s="5">
        <f t="shared" si="5"/>
        <v>0</v>
      </c>
      <c r="AM28" s="6"/>
      <c r="AN28" s="5">
        <f t="shared" si="6"/>
        <v>0</v>
      </c>
      <c r="AO28" s="5">
        <f t="shared" si="12"/>
        <v>0</v>
      </c>
      <c r="AP28" s="5">
        <f t="shared" si="7"/>
        <v>0</v>
      </c>
      <c r="AQ28" s="8">
        <f t="shared" si="13"/>
        <v>0</v>
      </c>
      <c r="AR28" s="9">
        <f t="shared" si="8"/>
        <v>0</v>
      </c>
      <c r="AS28" s="58">
        <f t="shared" si="9"/>
        <v>0</v>
      </c>
    </row>
    <row r="29" spans="1:45" s="27" customFormat="1" ht="10.5" customHeight="1">
      <c r="A29" s="57">
        <f t="shared" si="14"/>
        <v>21</v>
      </c>
      <c r="B29" s="127"/>
      <c r="C29" s="130"/>
      <c r="D29" s="130"/>
      <c r="E29" s="130"/>
      <c r="F29" s="130"/>
      <c r="G29" s="133"/>
      <c r="H29" s="127"/>
      <c r="I29" s="78" t="s">
        <v>89</v>
      </c>
      <c r="J29" s="79" t="s">
        <v>65</v>
      </c>
      <c r="K29" s="71" t="s">
        <v>66</v>
      </c>
      <c r="L29" s="71" t="s">
        <v>149</v>
      </c>
      <c r="M29" s="79"/>
      <c r="N29" s="80" t="s">
        <v>117</v>
      </c>
      <c r="O29" s="79" t="s">
        <v>45</v>
      </c>
      <c r="P29" s="79">
        <v>25</v>
      </c>
      <c r="Q29" s="81">
        <v>0</v>
      </c>
      <c r="R29" s="81"/>
      <c r="S29" s="81">
        <v>189</v>
      </c>
      <c r="T29" s="24">
        <f t="shared" si="10"/>
        <v>189</v>
      </c>
      <c r="U29" s="10">
        <v>1</v>
      </c>
      <c r="V29" s="3" t="s">
        <v>187</v>
      </c>
      <c r="W29" s="4">
        <f t="shared" si="11"/>
        <v>0</v>
      </c>
      <c r="X29" s="5">
        <f t="shared" si="0"/>
        <v>0</v>
      </c>
      <c r="Y29" s="6"/>
      <c r="Z29" s="5">
        <f t="shared" si="1"/>
        <v>0</v>
      </c>
      <c r="AA29" s="28"/>
      <c r="AB29" s="5">
        <f t="shared" si="17"/>
        <v>0</v>
      </c>
      <c r="AC29" s="6"/>
      <c r="AD29" s="5">
        <f t="shared" si="18"/>
        <v>0</v>
      </c>
      <c r="AE29" s="6">
        <v>0</v>
      </c>
      <c r="AF29" s="5">
        <f t="shared" si="2"/>
        <v>0</v>
      </c>
      <c r="AG29" s="5"/>
      <c r="AH29" s="5">
        <f t="shared" si="3"/>
        <v>0</v>
      </c>
      <c r="AI29" s="6"/>
      <c r="AJ29" s="5">
        <f t="shared" si="4"/>
        <v>0</v>
      </c>
      <c r="AK29" s="6"/>
      <c r="AL29" s="5">
        <f t="shared" si="5"/>
        <v>0</v>
      </c>
      <c r="AM29" s="6"/>
      <c r="AN29" s="5">
        <f t="shared" si="6"/>
        <v>0</v>
      </c>
      <c r="AO29" s="5">
        <f t="shared" si="12"/>
        <v>0</v>
      </c>
      <c r="AP29" s="5">
        <f t="shared" si="7"/>
        <v>0</v>
      </c>
      <c r="AQ29" s="8">
        <f t="shared" si="13"/>
        <v>0</v>
      </c>
      <c r="AR29" s="9">
        <f t="shared" si="8"/>
        <v>0</v>
      </c>
      <c r="AS29" s="58">
        <f t="shared" si="9"/>
        <v>0</v>
      </c>
    </row>
    <row r="30" spans="1:45" s="27" customFormat="1" ht="10.5" customHeight="1">
      <c r="A30" s="57">
        <f t="shared" si="14"/>
        <v>22</v>
      </c>
      <c r="B30" s="127"/>
      <c r="C30" s="130"/>
      <c r="D30" s="130"/>
      <c r="E30" s="130"/>
      <c r="F30" s="130"/>
      <c r="G30" s="133"/>
      <c r="H30" s="127"/>
      <c r="I30" s="78" t="s">
        <v>90</v>
      </c>
      <c r="J30" s="79" t="s">
        <v>65</v>
      </c>
      <c r="K30" s="71" t="s">
        <v>66</v>
      </c>
      <c r="L30" s="71" t="s">
        <v>165</v>
      </c>
      <c r="M30" s="79">
        <v>12</v>
      </c>
      <c r="N30" s="80" t="s">
        <v>118</v>
      </c>
      <c r="O30" s="79" t="s">
        <v>185</v>
      </c>
      <c r="P30" s="79">
        <v>10.5</v>
      </c>
      <c r="Q30" s="81">
        <v>124</v>
      </c>
      <c r="R30" s="81">
        <v>302</v>
      </c>
      <c r="S30" s="81"/>
      <c r="T30" s="24">
        <f t="shared" si="10"/>
        <v>426</v>
      </c>
      <c r="U30" s="10">
        <v>1</v>
      </c>
      <c r="V30" s="3" t="s">
        <v>187</v>
      </c>
      <c r="W30" s="4">
        <f t="shared" si="11"/>
        <v>0</v>
      </c>
      <c r="X30" s="5">
        <f t="shared" si="0"/>
        <v>0</v>
      </c>
      <c r="Y30" s="6"/>
      <c r="Z30" s="5">
        <f t="shared" si="1"/>
        <v>0</v>
      </c>
      <c r="AA30" s="28"/>
      <c r="AB30" s="5">
        <f t="shared" si="17"/>
        <v>0</v>
      </c>
      <c r="AC30" s="6"/>
      <c r="AD30" s="5">
        <f t="shared" si="18"/>
        <v>0</v>
      </c>
      <c r="AE30" s="6">
        <v>0</v>
      </c>
      <c r="AF30" s="5">
        <f t="shared" si="2"/>
        <v>0</v>
      </c>
      <c r="AG30" s="5"/>
      <c r="AH30" s="5">
        <f t="shared" si="3"/>
        <v>0</v>
      </c>
      <c r="AI30" s="6"/>
      <c r="AJ30" s="5">
        <f t="shared" si="4"/>
        <v>0</v>
      </c>
      <c r="AK30" s="6"/>
      <c r="AL30" s="5">
        <f t="shared" si="5"/>
        <v>0</v>
      </c>
      <c r="AM30" s="6"/>
      <c r="AN30" s="5">
        <f t="shared" si="6"/>
        <v>0</v>
      </c>
      <c r="AO30" s="5">
        <f t="shared" si="12"/>
        <v>0</v>
      </c>
      <c r="AP30" s="5">
        <f t="shared" si="7"/>
        <v>0</v>
      </c>
      <c r="AQ30" s="8">
        <f t="shared" si="13"/>
        <v>0</v>
      </c>
      <c r="AR30" s="9">
        <f t="shared" si="8"/>
        <v>0</v>
      </c>
      <c r="AS30" s="58">
        <f t="shared" si="9"/>
        <v>0</v>
      </c>
    </row>
    <row r="31" spans="1:45" s="27" customFormat="1" ht="10.5" customHeight="1">
      <c r="A31" s="57">
        <f t="shared" si="14"/>
        <v>23</v>
      </c>
      <c r="B31" s="127"/>
      <c r="C31" s="130"/>
      <c r="D31" s="130"/>
      <c r="E31" s="130"/>
      <c r="F31" s="130"/>
      <c r="G31" s="133"/>
      <c r="H31" s="127"/>
      <c r="I31" s="78" t="s">
        <v>91</v>
      </c>
      <c r="J31" s="79" t="s">
        <v>65</v>
      </c>
      <c r="K31" s="71" t="s">
        <v>66</v>
      </c>
      <c r="L31" s="71" t="s">
        <v>166</v>
      </c>
      <c r="M31" s="79">
        <v>13</v>
      </c>
      <c r="N31" s="80" t="s">
        <v>119</v>
      </c>
      <c r="O31" s="79" t="s">
        <v>185</v>
      </c>
      <c r="P31" s="79">
        <v>20</v>
      </c>
      <c r="Q31" s="81">
        <v>185</v>
      </c>
      <c r="R31" s="81">
        <v>273</v>
      </c>
      <c r="S31" s="81"/>
      <c r="T31" s="24">
        <f t="shared" si="10"/>
        <v>458</v>
      </c>
      <c r="U31" s="10">
        <v>1</v>
      </c>
      <c r="V31" s="3" t="s">
        <v>187</v>
      </c>
      <c r="W31" s="4">
        <f t="shared" si="11"/>
        <v>0</v>
      </c>
      <c r="X31" s="5">
        <f t="shared" si="0"/>
        <v>0</v>
      </c>
      <c r="Y31" s="6"/>
      <c r="Z31" s="5">
        <f t="shared" si="1"/>
        <v>0</v>
      </c>
      <c r="AA31" s="28"/>
      <c r="AB31" s="5">
        <f t="shared" si="17"/>
        <v>0</v>
      </c>
      <c r="AC31" s="6"/>
      <c r="AD31" s="5">
        <f t="shared" si="18"/>
        <v>0</v>
      </c>
      <c r="AE31" s="6">
        <v>0</v>
      </c>
      <c r="AF31" s="5">
        <f t="shared" si="2"/>
        <v>0</v>
      </c>
      <c r="AG31" s="5"/>
      <c r="AH31" s="5">
        <f t="shared" si="3"/>
        <v>0</v>
      </c>
      <c r="AI31" s="6"/>
      <c r="AJ31" s="5">
        <f t="shared" si="4"/>
        <v>0</v>
      </c>
      <c r="AK31" s="6"/>
      <c r="AL31" s="5">
        <f t="shared" si="5"/>
        <v>0</v>
      </c>
      <c r="AM31" s="6"/>
      <c r="AN31" s="5">
        <f t="shared" si="6"/>
        <v>0</v>
      </c>
      <c r="AO31" s="5">
        <f t="shared" si="12"/>
        <v>0</v>
      </c>
      <c r="AP31" s="5">
        <f t="shared" si="7"/>
        <v>0</v>
      </c>
      <c r="AQ31" s="8">
        <f t="shared" si="13"/>
        <v>0</v>
      </c>
      <c r="AR31" s="9">
        <f t="shared" si="8"/>
        <v>0</v>
      </c>
      <c r="AS31" s="58">
        <f t="shared" si="9"/>
        <v>0</v>
      </c>
    </row>
    <row r="32" spans="1:45" s="27" customFormat="1" ht="10.5" customHeight="1">
      <c r="A32" s="57">
        <f t="shared" si="14"/>
        <v>24</v>
      </c>
      <c r="B32" s="127"/>
      <c r="C32" s="130"/>
      <c r="D32" s="130"/>
      <c r="E32" s="130"/>
      <c r="F32" s="130"/>
      <c r="G32" s="133"/>
      <c r="H32" s="127"/>
      <c r="I32" s="71" t="s">
        <v>92</v>
      </c>
      <c r="J32" s="79" t="s">
        <v>65</v>
      </c>
      <c r="K32" s="71" t="s">
        <v>66</v>
      </c>
      <c r="L32" s="71" t="s">
        <v>148</v>
      </c>
      <c r="M32" s="79">
        <v>1</v>
      </c>
      <c r="N32" s="71" t="s">
        <v>120</v>
      </c>
      <c r="O32" s="79" t="s">
        <v>45</v>
      </c>
      <c r="P32" s="79">
        <v>5</v>
      </c>
      <c r="Q32" s="81">
        <v>0</v>
      </c>
      <c r="R32" s="81">
        <v>0</v>
      </c>
      <c r="S32" s="81">
        <v>1998</v>
      </c>
      <c r="T32" s="24">
        <f t="shared" si="10"/>
        <v>1998</v>
      </c>
      <c r="U32" s="10">
        <v>1</v>
      </c>
      <c r="V32" s="3" t="s">
        <v>187</v>
      </c>
      <c r="W32" s="4">
        <f t="shared" si="11"/>
        <v>0</v>
      </c>
      <c r="X32" s="5">
        <f t="shared" si="0"/>
        <v>0</v>
      </c>
      <c r="Y32" s="6"/>
      <c r="Z32" s="5">
        <f t="shared" si="1"/>
        <v>0</v>
      </c>
      <c r="AA32" s="28"/>
      <c r="AB32" s="5">
        <f t="shared" si="17"/>
        <v>0</v>
      </c>
      <c r="AC32" s="6"/>
      <c r="AD32" s="5">
        <f t="shared" si="18"/>
        <v>0</v>
      </c>
      <c r="AE32" s="6">
        <v>0</v>
      </c>
      <c r="AF32" s="5">
        <f t="shared" si="2"/>
        <v>0</v>
      </c>
      <c r="AG32" s="5"/>
      <c r="AH32" s="5">
        <f t="shared" si="3"/>
        <v>0</v>
      </c>
      <c r="AI32" s="6"/>
      <c r="AJ32" s="5">
        <f t="shared" si="4"/>
        <v>0</v>
      </c>
      <c r="AK32" s="6"/>
      <c r="AL32" s="5">
        <f t="shared" si="5"/>
        <v>0</v>
      </c>
      <c r="AM32" s="6"/>
      <c r="AN32" s="5">
        <f t="shared" si="6"/>
        <v>0</v>
      </c>
      <c r="AO32" s="5">
        <f t="shared" si="12"/>
        <v>0</v>
      </c>
      <c r="AP32" s="5">
        <f t="shared" si="7"/>
        <v>0</v>
      </c>
      <c r="AQ32" s="8">
        <f t="shared" si="13"/>
        <v>0</v>
      </c>
      <c r="AR32" s="9">
        <f t="shared" si="8"/>
        <v>0</v>
      </c>
      <c r="AS32" s="58">
        <f t="shared" si="9"/>
        <v>0</v>
      </c>
    </row>
    <row r="33" spans="1:45" s="27" customFormat="1" ht="10.5" customHeight="1">
      <c r="A33" s="57">
        <f t="shared" si="14"/>
        <v>25</v>
      </c>
      <c r="B33" s="127"/>
      <c r="C33" s="130"/>
      <c r="D33" s="130"/>
      <c r="E33" s="130"/>
      <c r="F33" s="130"/>
      <c r="G33" s="133"/>
      <c r="H33" s="127"/>
      <c r="I33" s="78" t="s">
        <v>93</v>
      </c>
      <c r="J33" s="79" t="s">
        <v>65</v>
      </c>
      <c r="K33" s="71" t="s">
        <v>66</v>
      </c>
      <c r="L33" s="71" t="s">
        <v>189</v>
      </c>
      <c r="M33" s="79"/>
      <c r="N33" s="80" t="s">
        <v>121</v>
      </c>
      <c r="O33" s="79" t="s">
        <v>185</v>
      </c>
      <c r="P33" s="79">
        <v>23</v>
      </c>
      <c r="Q33" s="81">
        <v>6886</v>
      </c>
      <c r="R33" s="81">
        <v>69616</v>
      </c>
      <c r="S33" s="31"/>
      <c r="T33" s="24">
        <f t="shared" si="10"/>
        <v>76502</v>
      </c>
      <c r="U33" s="10">
        <v>1</v>
      </c>
      <c r="V33" s="3" t="s">
        <v>187</v>
      </c>
      <c r="W33" s="4">
        <f t="shared" si="11"/>
        <v>0</v>
      </c>
      <c r="X33" s="5">
        <f t="shared" si="0"/>
        <v>0</v>
      </c>
      <c r="Y33" s="6"/>
      <c r="Z33" s="5">
        <f t="shared" si="1"/>
        <v>0</v>
      </c>
      <c r="AA33" s="28"/>
      <c r="AB33" s="5">
        <f t="shared" si="17"/>
        <v>0</v>
      </c>
      <c r="AC33" s="6"/>
      <c r="AD33" s="5">
        <f t="shared" si="18"/>
        <v>0</v>
      </c>
      <c r="AE33" s="6">
        <v>0</v>
      </c>
      <c r="AF33" s="5">
        <f t="shared" si="2"/>
        <v>0</v>
      </c>
      <c r="AG33" s="5"/>
      <c r="AH33" s="5">
        <f t="shared" si="3"/>
        <v>0</v>
      </c>
      <c r="AI33" s="6"/>
      <c r="AJ33" s="5">
        <f t="shared" si="4"/>
        <v>0</v>
      </c>
      <c r="AK33" s="6"/>
      <c r="AL33" s="5">
        <f t="shared" si="5"/>
        <v>0</v>
      </c>
      <c r="AM33" s="6"/>
      <c r="AN33" s="5">
        <f t="shared" si="6"/>
        <v>0</v>
      </c>
      <c r="AO33" s="5">
        <f t="shared" si="12"/>
        <v>0</v>
      </c>
      <c r="AP33" s="5">
        <f t="shared" si="7"/>
        <v>0</v>
      </c>
      <c r="AQ33" s="8">
        <f t="shared" si="13"/>
        <v>0</v>
      </c>
      <c r="AR33" s="9">
        <f t="shared" si="8"/>
        <v>0</v>
      </c>
      <c r="AS33" s="58">
        <f t="shared" si="9"/>
        <v>0</v>
      </c>
    </row>
    <row r="34" spans="1:45" s="27" customFormat="1" ht="10.5" customHeight="1">
      <c r="A34" s="57">
        <f t="shared" si="14"/>
        <v>26</v>
      </c>
      <c r="B34" s="127"/>
      <c r="C34" s="130"/>
      <c r="D34" s="130"/>
      <c r="E34" s="130"/>
      <c r="F34" s="130"/>
      <c r="G34" s="133"/>
      <c r="H34" s="127"/>
      <c r="I34" s="78" t="s">
        <v>94</v>
      </c>
      <c r="J34" s="79" t="s">
        <v>65</v>
      </c>
      <c r="K34" s="71" t="s">
        <v>66</v>
      </c>
      <c r="L34" s="71" t="s">
        <v>160</v>
      </c>
      <c r="M34" s="79"/>
      <c r="N34" s="80" t="s">
        <v>122</v>
      </c>
      <c r="O34" s="79" t="s">
        <v>185</v>
      </c>
      <c r="P34" s="79">
        <v>20</v>
      </c>
      <c r="Q34" s="81">
        <v>2072</v>
      </c>
      <c r="R34" s="81">
        <v>12496</v>
      </c>
      <c r="S34" s="31"/>
      <c r="T34" s="24">
        <f t="shared" si="10"/>
        <v>14568</v>
      </c>
      <c r="U34" s="10">
        <v>1</v>
      </c>
      <c r="V34" s="3" t="s">
        <v>187</v>
      </c>
      <c r="W34" s="4">
        <f t="shared" si="11"/>
        <v>0</v>
      </c>
      <c r="X34" s="5">
        <f t="shared" si="0"/>
        <v>0</v>
      </c>
      <c r="Y34" s="6"/>
      <c r="Z34" s="5">
        <f t="shared" si="1"/>
        <v>0</v>
      </c>
      <c r="AA34" s="28"/>
      <c r="AB34" s="5">
        <f t="shared" si="17"/>
        <v>0</v>
      </c>
      <c r="AC34" s="6"/>
      <c r="AD34" s="5">
        <f t="shared" si="18"/>
        <v>0</v>
      </c>
      <c r="AE34" s="6">
        <v>0</v>
      </c>
      <c r="AF34" s="5">
        <f t="shared" si="2"/>
        <v>0</v>
      </c>
      <c r="AG34" s="5"/>
      <c r="AH34" s="5">
        <f t="shared" si="3"/>
        <v>0</v>
      </c>
      <c r="AI34" s="6"/>
      <c r="AJ34" s="5">
        <f t="shared" si="4"/>
        <v>0</v>
      </c>
      <c r="AK34" s="6"/>
      <c r="AL34" s="5">
        <f t="shared" si="5"/>
        <v>0</v>
      </c>
      <c r="AM34" s="6"/>
      <c r="AN34" s="5">
        <f t="shared" si="6"/>
        <v>0</v>
      </c>
      <c r="AO34" s="5">
        <f t="shared" si="12"/>
        <v>0</v>
      </c>
      <c r="AP34" s="5">
        <f t="shared" si="7"/>
        <v>0</v>
      </c>
      <c r="AQ34" s="8">
        <f t="shared" si="13"/>
        <v>0</v>
      </c>
      <c r="AR34" s="9">
        <f t="shared" si="8"/>
        <v>0</v>
      </c>
      <c r="AS34" s="58">
        <f t="shared" si="9"/>
        <v>0</v>
      </c>
    </row>
    <row r="35" spans="1:45" s="27" customFormat="1" ht="10.5" customHeight="1">
      <c r="A35" s="57">
        <f t="shared" si="14"/>
        <v>27</v>
      </c>
      <c r="B35" s="127"/>
      <c r="C35" s="130"/>
      <c r="D35" s="130"/>
      <c r="E35" s="130"/>
      <c r="F35" s="130"/>
      <c r="G35" s="133"/>
      <c r="H35" s="127"/>
      <c r="I35" s="78" t="s">
        <v>95</v>
      </c>
      <c r="J35" s="79" t="s">
        <v>65</v>
      </c>
      <c r="K35" s="71" t="s">
        <v>66</v>
      </c>
      <c r="L35" s="71" t="s">
        <v>149</v>
      </c>
      <c r="M35" s="79">
        <v>9</v>
      </c>
      <c r="N35" s="80" t="s">
        <v>123</v>
      </c>
      <c r="O35" s="79" t="s">
        <v>185</v>
      </c>
      <c r="P35" s="79">
        <v>32</v>
      </c>
      <c r="Q35" s="81">
        <v>6500</v>
      </c>
      <c r="R35" s="81">
        <v>12652</v>
      </c>
      <c r="S35" s="31"/>
      <c r="T35" s="24">
        <f t="shared" si="10"/>
        <v>19152</v>
      </c>
      <c r="U35" s="10">
        <v>1</v>
      </c>
      <c r="V35" s="3" t="s">
        <v>187</v>
      </c>
      <c r="W35" s="4">
        <f t="shared" si="11"/>
        <v>0</v>
      </c>
      <c r="X35" s="5">
        <f t="shared" si="0"/>
        <v>0</v>
      </c>
      <c r="Y35" s="6"/>
      <c r="Z35" s="5">
        <f t="shared" si="1"/>
        <v>0</v>
      </c>
      <c r="AA35" s="28"/>
      <c r="AB35" s="5">
        <f t="shared" si="17"/>
        <v>0</v>
      </c>
      <c r="AC35" s="6"/>
      <c r="AD35" s="5">
        <f t="shared" si="18"/>
        <v>0</v>
      </c>
      <c r="AE35" s="6">
        <v>0</v>
      </c>
      <c r="AF35" s="5">
        <f t="shared" si="2"/>
        <v>0</v>
      </c>
      <c r="AG35" s="5"/>
      <c r="AH35" s="5">
        <f t="shared" si="3"/>
        <v>0</v>
      </c>
      <c r="AI35" s="6"/>
      <c r="AJ35" s="5">
        <f t="shared" si="4"/>
        <v>0</v>
      </c>
      <c r="AK35" s="6"/>
      <c r="AL35" s="5">
        <f t="shared" si="5"/>
        <v>0</v>
      </c>
      <c r="AM35" s="6"/>
      <c r="AN35" s="5">
        <f t="shared" si="6"/>
        <v>0</v>
      </c>
      <c r="AO35" s="5">
        <f t="shared" si="12"/>
        <v>0</v>
      </c>
      <c r="AP35" s="5">
        <f t="shared" si="7"/>
        <v>0</v>
      </c>
      <c r="AQ35" s="8">
        <f t="shared" si="13"/>
        <v>0</v>
      </c>
      <c r="AR35" s="9">
        <f t="shared" si="8"/>
        <v>0</v>
      </c>
      <c r="AS35" s="58">
        <f t="shared" si="9"/>
        <v>0</v>
      </c>
    </row>
    <row r="36" spans="1:45" s="27" customFormat="1" ht="10.5" customHeight="1">
      <c r="A36" s="57">
        <f t="shared" si="14"/>
        <v>28</v>
      </c>
      <c r="B36" s="127"/>
      <c r="C36" s="130"/>
      <c r="D36" s="130"/>
      <c r="E36" s="130"/>
      <c r="F36" s="130"/>
      <c r="G36" s="133"/>
      <c r="H36" s="127"/>
      <c r="I36" s="78" t="s">
        <v>96</v>
      </c>
      <c r="J36" s="79" t="s">
        <v>65</v>
      </c>
      <c r="K36" s="71" t="s">
        <v>66</v>
      </c>
      <c r="L36" s="82" t="s">
        <v>167</v>
      </c>
      <c r="M36" s="79"/>
      <c r="N36" s="82" t="s">
        <v>124</v>
      </c>
      <c r="O36" s="82" t="s">
        <v>186</v>
      </c>
      <c r="P36" s="79">
        <v>6</v>
      </c>
      <c r="Q36" s="81">
        <v>1781</v>
      </c>
      <c r="R36" s="81">
        <v>2282</v>
      </c>
      <c r="S36" s="31"/>
      <c r="T36" s="24">
        <f t="shared" si="10"/>
        <v>4063</v>
      </c>
      <c r="U36" s="10">
        <v>1</v>
      </c>
      <c r="V36" s="3" t="s">
        <v>187</v>
      </c>
      <c r="W36" s="4">
        <f t="shared" si="11"/>
        <v>0</v>
      </c>
      <c r="X36" s="5">
        <f t="shared" si="0"/>
        <v>0</v>
      </c>
      <c r="Y36" s="6"/>
      <c r="Z36" s="5">
        <f t="shared" si="1"/>
        <v>0</v>
      </c>
      <c r="AA36" s="28"/>
      <c r="AB36" s="5">
        <f t="shared" si="17"/>
        <v>0</v>
      </c>
      <c r="AC36" s="6"/>
      <c r="AD36" s="5">
        <f t="shared" si="18"/>
        <v>0</v>
      </c>
      <c r="AE36" s="6">
        <v>0</v>
      </c>
      <c r="AF36" s="5">
        <f t="shared" si="2"/>
        <v>0</v>
      </c>
      <c r="AG36" s="5"/>
      <c r="AH36" s="5">
        <f t="shared" si="3"/>
        <v>0</v>
      </c>
      <c r="AI36" s="6"/>
      <c r="AJ36" s="5">
        <f t="shared" si="4"/>
        <v>0</v>
      </c>
      <c r="AK36" s="6"/>
      <c r="AL36" s="5">
        <f t="shared" si="5"/>
        <v>0</v>
      </c>
      <c r="AM36" s="6"/>
      <c r="AN36" s="5">
        <f t="shared" si="6"/>
        <v>0</v>
      </c>
      <c r="AO36" s="5">
        <f t="shared" si="12"/>
        <v>0</v>
      </c>
      <c r="AP36" s="5">
        <f t="shared" si="7"/>
        <v>0</v>
      </c>
      <c r="AQ36" s="8">
        <f t="shared" si="13"/>
        <v>0</v>
      </c>
      <c r="AR36" s="9">
        <f t="shared" si="8"/>
        <v>0</v>
      </c>
      <c r="AS36" s="58">
        <f t="shared" si="9"/>
        <v>0</v>
      </c>
    </row>
    <row r="37" spans="1:45" s="27" customFormat="1" ht="10.5" customHeight="1">
      <c r="A37" s="57">
        <f t="shared" si="14"/>
        <v>29</v>
      </c>
      <c r="B37" s="127"/>
      <c r="C37" s="130"/>
      <c r="D37" s="130"/>
      <c r="E37" s="130"/>
      <c r="F37" s="130"/>
      <c r="G37" s="133"/>
      <c r="H37" s="127"/>
      <c r="I37" s="78" t="s">
        <v>96</v>
      </c>
      <c r="J37" s="79" t="s">
        <v>65</v>
      </c>
      <c r="K37" s="71" t="s">
        <v>66</v>
      </c>
      <c r="L37" s="82" t="s">
        <v>165</v>
      </c>
      <c r="M37" s="79"/>
      <c r="N37" s="82" t="s">
        <v>125</v>
      </c>
      <c r="O37" s="82" t="s">
        <v>186</v>
      </c>
      <c r="P37" s="79">
        <v>2</v>
      </c>
      <c r="Q37" s="81">
        <v>4026</v>
      </c>
      <c r="R37" s="81">
        <v>3479</v>
      </c>
      <c r="S37" s="31"/>
      <c r="T37" s="24">
        <f t="shared" si="10"/>
        <v>7505</v>
      </c>
      <c r="U37" s="10">
        <v>1</v>
      </c>
      <c r="V37" s="3" t="s">
        <v>187</v>
      </c>
      <c r="W37" s="4">
        <f t="shared" si="11"/>
        <v>0</v>
      </c>
      <c r="X37" s="5">
        <f t="shared" si="0"/>
        <v>0</v>
      </c>
      <c r="Y37" s="6"/>
      <c r="Z37" s="5">
        <f t="shared" si="1"/>
        <v>0</v>
      </c>
      <c r="AA37" s="28"/>
      <c r="AB37" s="5">
        <f t="shared" si="17"/>
        <v>0</v>
      </c>
      <c r="AC37" s="6"/>
      <c r="AD37" s="5">
        <f t="shared" si="18"/>
        <v>0</v>
      </c>
      <c r="AE37" s="6">
        <v>0</v>
      </c>
      <c r="AF37" s="5">
        <f t="shared" si="2"/>
        <v>0</v>
      </c>
      <c r="AG37" s="5"/>
      <c r="AH37" s="5">
        <f t="shared" si="3"/>
        <v>0</v>
      </c>
      <c r="AI37" s="6"/>
      <c r="AJ37" s="5">
        <f t="shared" si="4"/>
        <v>0</v>
      </c>
      <c r="AK37" s="6"/>
      <c r="AL37" s="5">
        <f t="shared" si="5"/>
        <v>0</v>
      </c>
      <c r="AM37" s="6"/>
      <c r="AN37" s="5">
        <f t="shared" si="6"/>
        <v>0</v>
      </c>
      <c r="AO37" s="5">
        <f t="shared" si="12"/>
        <v>0</v>
      </c>
      <c r="AP37" s="5">
        <f t="shared" si="7"/>
        <v>0</v>
      </c>
      <c r="AQ37" s="8">
        <f t="shared" si="13"/>
        <v>0</v>
      </c>
      <c r="AR37" s="9">
        <f t="shared" si="8"/>
        <v>0</v>
      </c>
      <c r="AS37" s="58">
        <f t="shared" si="9"/>
        <v>0</v>
      </c>
    </row>
    <row r="38" spans="1:45" s="27" customFormat="1" ht="10.5" customHeight="1">
      <c r="A38" s="57">
        <f t="shared" si="14"/>
        <v>30</v>
      </c>
      <c r="B38" s="127"/>
      <c r="C38" s="130"/>
      <c r="D38" s="130"/>
      <c r="E38" s="130"/>
      <c r="F38" s="130"/>
      <c r="G38" s="133"/>
      <c r="H38" s="127"/>
      <c r="I38" s="78" t="s">
        <v>96</v>
      </c>
      <c r="J38" s="79" t="s">
        <v>65</v>
      </c>
      <c r="K38" s="71" t="s">
        <v>66</v>
      </c>
      <c r="L38" s="82" t="s">
        <v>168</v>
      </c>
      <c r="M38" s="79"/>
      <c r="N38" s="82" t="s">
        <v>126</v>
      </c>
      <c r="O38" s="82" t="s">
        <v>186</v>
      </c>
      <c r="P38" s="79">
        <v>8</v>
      </c>
      <c r="Q38" s="81">
        <v>6986</v>
      </c>
      <c r="R38" s="81">
        <v>18440</v>
      </c>
      <c r="S38" s="31"/>
      <c r="T38" s="24">
        <f t="shared" si="10"/>
        <v>25426</v>
      </c>
      <c r="U38" s="10">
        <v>1</v>
      </c>
      <c r="V38" s="3" t="s">
        <v>187</v>
      </c>
      <c r="W38" s="4">
        <f t="shared" si="11"/>
        <v>0</v>
      </c>
      <c r="X38" s="5">
        <f t="shared" si="0"/>
        <v>0</v>
      </c>
      <c r="Y38" s="6"/>
      <c r="Z38" s="5">
        <f t="shared" si="1"/>
        <v>0</v>
      </c>
      <c r="AA38" s="28"/>
      <c r="AB38" s="5">
        <f t="shared" si="17"/>
        <v>0</v>
      </c>
      <c r="AC38" s="6"/>
      <c r="AD38" s="5">
        <f t="shared" si="18"/>
        <v>0</v>
      </c>
      <c r="AE38" s="6">
        <v>0</v>
      </c>
      <c r="AF38" s="5">
        <f t="shared" si="2"/>
        <v>0</v>
      </c>
      <c r="AG38" s="5"/>
      <c r="AH38" s="5">
        <f t="shared" si="3"/>
        <v>0</v>
      </c>
      <c r="AI38" s="6"/>
      <c r="AJ38" s="5">
        <f t="shared" si="4"/>
        <v>0</v>
      </c>
      <c r="AK38" s="6"/>
      <c r="AL38" s="5">
        <f t="shared" si="5"/>
        <v>0</v>
      </c>
      <c r="AM38" s="6"/>
      <c r="AN38" s="5">
        <f t="shared" si="6"/>
        <v>0</v>
      </c>
      <c r="AO38" s="5">
        <f t="shared" si="12"/>
        <v>0</v>
      </c>
      <c r="AP38" s="5">
        <f t="shared" si="7"/>
        <v>0</v>
      </c>
      <c r="AQ38" s="8">
        <f t="shared" si="13"/>
        <v>0</v>
      </c>
      <c r="AR38" s="9">
        <f t="shared" si="8"/>
        <v>0</v>
      </c>
      <c r="AS38" s="58">
        <f t="shared" si="9"/>
        <v>0</v>
      </c>
    </row>
    <row r="39" spans="1:45" s="27" customFormat="1" ht="10.5" customHeight="1">
      <c r="A39" s="57">
        <f t="shared" si="14"/>
        <v>31</v>
      </c>
      <c r="B39" s="127"/>
      <c r="C39" s="130"/>
      <c r="D39" s="130"/>
      <c r="E39" s="130"/>
      <c r="F39" s="130"/>
      <c r="G39" s="133"/>
      <c r="H39" s="127"/>
      <c r="I39" s="78" t="s">
        <v>96</v>
      </c>
      <c r="J39" s="79" t="s">
        <v>65</v>
      </c>
      <c r="K39" s="71" t="s">
        <v>66</v>
      </c>
      <c r="L39" s="82" t="s">
        <v>169</v>
      </c>
      <c r="M39" s="79"/>
      <c r="N39" s="82" t="s">
        <v>127</v>
      </c>
      <c r="O39" s="82" t="s">
        <v>186</v>
      </c>
      <c r="P39" s="79">
        <v>18</v>
      </c>
      <c r="Q39" s="81">
        <v>3615</v>
      </c>
      <c r="R39" s="81">
        <v>4586</v>
      </c>
      <c r="S39" s="31"/>
      <c r="T39" s="24">
        <f t="shared" si="10"/>
        <v>8201</v>
      </c>
      <c r="U39" s="10">
        <v>1</v>
      </c>
      <c r="V39" s="3" t="s">
        <v>187</v>
      </c>
      <c r="W39" s="4">
        <f t="shared" si="11"/>
        <v>0</v>
      </c>
      <c r="X39" s="5">
        <f t="shared" si="0"/>
        <v>0</v>
      </c>
      <c r="Y39" s="6"/>
      <c r="Z39" s="5">
        <f t="shared" si="1"/>
        <v>0</v>
      </c>
      <c r="AA39" s="28"/>
      <c r="AB39" s="5">
        <f t="shared" si="17"/>
        <v>0</v>
      </c>
      <c r="AC39" s="6"/>
      <c r="AD39" s="5">
        <f t="shared" si="18"/>
        <v>0</v>
      </c>
      <c r="AE39" s="6">
        <v>0</v>
      </c>
      <c r="AF39" s="5">
        <f t="shared" si="2"/>
        <v>0</v>
      </c>
      <c r="AG39" s="5"/>
      <c r="AH39" s="5">
        <f t="shared" si="3"/>
        <v>0</v>
      </c>
      <c r="AI39" s="6"/>
      <c r="AJ39" s="5">
        <f t="shared" si="4"/>
        <v>0</v>
      </c>
      <c r="AK39" s="6"/>
      <c r="AL39" s="5">
        <f t="shared" si="5"/>
        <v>0</v>
      </c>
      <c r="AM39" s="6"/>
      <c r="AN39" s="5">
        <f t="shared" si="6"/>
        <v>0</v>
      </c>
      <c r="AO39" s="5">
        <f t="shared" si="12"/>
        <v>0</v>
      </c>
      <c r="AP39" s="5">
        <f t="shared" si="7"/>
        <v>0</v>
      </c>
      <c r="AQ39" s="8">
        <f t="shared" si="13"/>
        <v>0</v>
      </c>
      <c r="AR39" s="9">
        <f t="shared" si="8"/>
        <v>0</v>
      </c>
      <c r="AS39" s="58">
        <f t="shared" si="9"/>
        <v>0</v>
      </c>
    </row>
    <row r="40" spans="1:45" s="27" customFormat="1" ht="10.5" customHeight="1">
      <c r="A40" s="57">
        <f t="shared" si="14"/>
        <v>32</v>
      </c>
      <c r="B40" s="127"/>
      <c r="C40" s="130"/>
      <c r="D40" s="130"/>
      <c r="E40" s="130"/>
      <c r="F40" s="130"/>
      <c r="G40" s="133"/>
      <c r="H40" s="127"/>
      <c r="I40" s="78" t="s">
        <v>96</v>
      </c>
      <c r="J40" s="79" t="s">
        <v>65</v>
      </c>
      <c r="K40" s="71" t="s">
        <v>66</v>
      </c>
      <c r="L40" s="82" t="s">
        <v>152</v>
      </c>
      <c r="M40" s="79"/>
      <c r="N40" s="82" t="s">
        <v>128</v>
      </c>
      <c r="O40" s="82" t="s">
        <v>186</v>
      </c>
      <c r="P40" s="79">
        <v>6</v>
      </c>
      <c r="Q40" s="81">
        <v>1956</v>
      </c>
      <c r="R40" s="81">
        <v>5460</v>
      </c>
      <c r="S40" s="31"/>
      <c r="T40" s="24">
        <f t="shared" si="10"/>
        <v>7416</v>
      </c>
      <c r="U40" s="10">
        <v>1</v>
      </c>
      <c r="V40" s="3" t="s">
        <v>187</v>
      </c>
      <c r="W40" s="4">
        <f t="shared" si="11"/>
        <v>0</v>
      </c>
      <c r="X40" s="5">
        <f t="shared" si="0"/>
        <v>0</v>
      </c>
      <c r="Y40" s="28"/>
      <c r="Z40" s="5">
        <f t="shared" si="1"/>
        <v>0</v>
      </c>
      <c r="AA40" s="28"/>
      <c r="AB40" s="5">
        <f t="shared" si="17"/>
        <v>0</v>
      </c>
      <c r="AC40" s="7"/>
      <c r="AD40" s="5">
        <f t="shared" si="18"/>
        <v>0</v>
      </c>
      <c r="AE40" s="6">
        <v>0</v>
      </c>
      <c r="AF40" s="5">
        <f t="shared" si="2"/>
        <v>0</v>
      </c>
      <c r="AG40" s="5"/>
      <c r="AH40" s="5">
        <f t="shared" si="3"/>
        <v>0</v>
      </c>
      <c r="AI40" s="6"/>
      <c r="AJ40" s="5">
        <f t="shared" si="4"/>
        <v>0</v>
      </c>
      <c r="AK40" s="7"/>
      <c r="AL40" s="5">
        <f t="shared" si="5"/>
        <v>0</v>
      </c>
      <c r="AM40" s="7"/>
      <c r="AN40" s="5">
        <f t="shared" si="6"/>
        <v>0</v>
      </c>
      <c r="AO40" s="5">
        <f t="shared" si="12"/>
        <v>0</v>
      </c>
      <c r="AP40" s="5">
        <f t="shared" si="7"/>
        <v>0</v>
      </c>
      <c r="AQ40" s="8">
        <f t="shared" si="13"/>
        <v>0</v>
      </c>
      <c r="AR40" s="9">
        <f t="shared" si="8"/>
        <v>0</v>
      </c>
      <c r="AS40" s="58">
        <f t="shared" si="9"/>
        <v>0</v>
      </c>
    </row>
    <row r="41" spans="1:45" s="27" customFormat="1" ht="10.5" customHeight="1">
      <c r="A41" s="57">
        <f t="shared" si="14"/>
        <v>33</v>
      </c>
      <c r="B41" s="127"/>
      <c r="C41" s="130"/>
      <c r="D41" s="130"/>
      <c r="E41" s="130"/>
      <c r="F41" s="130"/>
      <c r="G41" s="133"/>
      <c r="H41" s="127"/>
      <c r="I41" s="78" t="s">
        <v>96</v>
      </c>
      <c r="J41" s="79" t="s">
        <v>65</v>
      </c>
      <c r="K41" s="71" t="s">
        <v>66</v>
      </c>
      <c r="L41" s="82" t="s">
        <v>152</v>
      </c>
      <c r="M41" s="79"/>
      <c r="N41" s="82" t="s">
        <v>129</v>
      </c>
      <c r="O41" s="82" t="s">
        <v>186</v>
      </c>
      <c r="P41" s="79">
        <v>8</v>
      </c>
      <c r="Q41" s="81">
        <v>2142</v>
      </c>
      <c r="R41" s="81">
        <v>8766</v>
      </c>
      <c r="S41" s="31"/>
      <c r="T41" s="24">
        <f t="shared" si="10"/>
        <v>10908</v>
      </c>
      <c r="U41" s="10">
        <v>1</v>
      </c>
      <c r="V41" s="3" t="s">
        <v>187</v>
      </c>
      <c r="W41" s="4">
        <f t="shared" si="11"/>
        <v>0</v>
      </c>
      <c r="X41" s="5">
        <f t="shared" ref="X41:X72" si="19">T41*W41</f>
        <v>0</v>
      </c>
      <c r="Y41" s="6"/>
      <c r="Z41" s="5">
        <f t="shared" ref="Z41:Z72" si="20">Y41*V41*U41</f>
        <v>0</v>
      </c>
      <c r="AA41" s="28"/>
      <c r="AB41" s="5">
        <f t="shared" si="17"/>
        <v>0</v>
      </c>
      <c r="AC41" s="6"/>
      <c r="AD41" s="5">
        <f t="shared" si="18"/>
        <v>0</v>
      </c>
      <c r="AE41" s="6">
        <v>0</v>
      </c>
      <c r="AF41" s="5">
        <f t="shared" ref="AF41:AF72" si="21">AE41*T41/1000</f>
        <v>0</v>
      </c>
      <c r="AG41" s="5"/>
      <c r="AH41" s="5">
        <f t="shared" ref="AH41:AH72" si="22">AG41*T41/1000</f>
        <v>0</v>
      </c>
      <c r="AI41" s="6"/>
      <c r="AJ41" s="5">
        <f t="shared" ref="AJ41:AJ72" si="23">AI41*T41</f>
        <v>0</v>
      </c>
      <c r="AK41" s="6"/>
      <c r="AL41" s="5">
        <f t="shared" ref="AL41:AL72" si="24">AK41*Q41</f>
        <v>0</v>
      </c>
      <c r="AM41" s="6"/>
      <c r="AN41" s="5">
        <f t="shared" ref="AN41:AN72" si="25">AM41*R41</f>
        <v>0</v>
      </c>
      <c r="AO41" s="5">
        <f t="shared" si="12"/>
        <v>0</v>
      </c>
      <c r="AP41" s="5">
        <f t="shared" si="7"/>
        <v>0</v>
      </c>
      <c r="AQ41" s="8">
        <f t="shared" si="13"/>
        <v>0</v>
      </c>
      <c r="AR41" s="9">
        <f t="shared" si="8"/>
        <v>0</v>
      </c>
      <c r="AS41" s="58">
        <f t="shared" si="9"/>
        <v>0</v>
      </c>
    </row>
    <row r="42" spans="1:45" s="27" customFormat="1" ht="10.5" customHeight="1">
      <c r="A42" s="57">
        <f t="shared" si="14"/>
        <v>34</v>
      </c>
      <c r="B42" s="127"/>
      <c r="C42" s="130"/>
      <c r="D42" s="130"/>
      <c r="E42" s="130"/>
      <c r="F42" s="130"/>
      <c r="G42" s="133"/>
      <c r="H42" s="127"/>
      <c r="I42" s="78" t="s">
        <v>96</v>
      </c>
      <c r="J42" s="79" t="s">
        <v>65</v>
      </c>
      <c r="K42" s="71" t="s">
        <v>66</v>
      </c>
      <c r="L42" s="82"/>
      <c r="M42" s="79"/>
      <c r="N42" s="82" t="s">
        <v>130</v>
      </c>
      <c r="O42" s="82" t="s">
        <v>186</v>
      </c>
      <c r="P42" s="79">
        <v>2</v>
      </c>
      <c r="Q42" s="81">
        <v>752</v>
      </c>
      <c r="R42" s="81">
        <v>872</v>
      </c>
      <c r="S42" s="31"/>
      <c r="T42" s="24">
        <f t="shared" si="10"/>
        <v>1624</v>
      </c>
      <c r="U42" s="10">
        <v>1</v>
      </c>
      <c r="V42" s="3" t="s">
        <v>187</v>
      </c>
      <c r="W42" s="4">
        <f t="shared" si="11"/>
        <v>0</v>
      </c>
      <c r="X42" s="5">
        <f t="shared" si="19"/>
        <v>0</v>
      </c>
      <c r="Y42" s="6"/>
      <c r="Z42" s="5">
        <f t="shared" si="20"/>
        <v>0</v>
      </c>
      <c r="AA42" s="28"/>
      <c r="AB42" s="5">
        <f t="shared" si="17"/>
        <v>0</v>
      </c>
      <c r="AC42" s="6"/>
      <c r="AD42" s="5">
        <f t="shared" si="18"/>
        <v>0</v>
      </c>
      <c r="AE42" s="6">
        <v>0</v>
      </c>
      <c r="AF42" s="5">
        <f t="shared" si="21"/>
        <v>0</v>
      </c>
      <c r="AG42" s="5"/>
      <c r="AH42" s="5">
        <f t="shared" si="22"/>
        <v>0</v>
      </c>
      <c r="AI42" s="6"/>
      <c r="AJ42" s="5">
        <f t="shared" si="23"/>
        <v>0</v>
      </c>
      <c r="AK42" s="6"/>
      <c r="AL42" s="5">
        <f t="shared" si="24"/>
        <v>0</v>
      </c>
      <c r="AM42" s="6"/>
      <c r="AN42" s="5">
        <f t="shared" si="25"/>
        <v>0</v>
      </c>
      <c r="AO42" s="5">
        <f t="shared" si="12"/>
        <v>0</v>
      </c>
      <c r="AP42" s="5">
        <f t="shared" si="7"/>
        <v>0</v>
      </c>
      <c r="AQ42" s="8">
        <f t="shared" si="13"/>
        <v>0</v>
      </c>
      <c r="AR42" s="9">
        <f t="shared" si="8"/>
        <v>0</v>
      </c>
      <c r="AS42" s="58">
        <f t="shared" si="9"/>
        <v>0</v>
      </c>
    </row>
    <row r="43" spans="1:45" s="27" customFormat="1" ht="10.5" customHeight="1">
      <c r="A43" s="57">
        <f t="shared" si="14"/>
        <v>35</v>
      </c>
      <c r="B43" s="127"/>
      <c r="C43" s="130"/>
      <c r="D43" s="130"/>
      <c r="E43" s="130"/>
      <c r="F43" s="130"/>
      <c r="G43" s="133"/>
      <c r="H43" s="127"/>
      <c r="I43" s="78" t="s">
        <v>96</v>
      </c>
      <c r="J43" s="79" t="s">
        <v>65</v>
      </c>
      <c r="K43" s="71" t="s">
        <v>66</v>
      </c>
      <c r="L43" s="82"/>
      <c r="M43" s="79"/>
      <c r="N43" s="82" t="s">
        <v>131</v>
      </c>
      <c r="O43" s="82" t="s">
        <v>186</v>
      </c>
      <c r="P43" s="79">
        <v>2</v>
      </c>
      <c r="Q43" s="81">
        <v>594</v>
      </c>
      <c r="R43" s="81">
        <v>768</v>
      </c>
      <c r="S43" s="31"/>
      <c r="T43" s="24">
        <f t="shared" si="10"/>
        <v>1362</v>
      </c>
      <c r="U43" s="10">
        <v>1</v>
      </c>
      <c r="V43" s="3" t="s">
        <v>187</v>
      </c>
      <c r="W43" s="4">
        <f t="shared" si="11"/>
        <v>0</v>
      </c>
      <c r="X43" s="5">
        <f t="shared" si="19"/>
        <v>0</v>
      </c>
      <c r="Y43" s="6"/>
      <c r="Z43" s="5">
        <f t="shared" si="20"/>
        <v>0</v>
      </c>
      <c r="AA43" s="28"/>
      <c r="AB43" s="5">
        <f t="shared" si="17"/>
        <v>0</v>
      </c>
      <c r="AC43" s="6"/>
      <c r="AD43" s="5">
        <f t="shared" si="18"/>
        <v>0</v>
      </c>
      <c r="AE43" s="6">
        <v>0</v>
      </c>
      <c r="AF43" s="5">
        <f t="shared" si="21"/>
        <v>0</v>
      </c>
      <c r="AG43" s="5"/>
      <c r="AH43" s="5">
        <f t="shared" si="22"/>
        <v>0</v>
      </c>
      <c r="AI43" s="6"/>
      <c r="AJ43" s="5">
        <f t="shared" si="23"/>
        <v>0</v>
      </c>
      <c r="AK43" s="6"/>
      <c r="AL43" s="5">
        <f t="shared" si="24"/>
        <v>0</v>
      </c>
      <c r="AM43" s="6"/>
      <c r="AN43" s="5">
        <f t="shared" si="25"/>
        <v>0</v>
      </c>
      <c r="AO43" s="5">
        <f t="shared" si="12"/>
        <v>0</v>
      </c>
      <c r="AP43" s="5">
        <f t="shared" si="7"/>
        <v>0</v>
      </c>
      <c r="AQ43" s="8">
        <f t="shared" si="13"/>
        <v>0</v>
      </c>
      <c r="AR43" s="9">
        <f t="shared" si="8"/>
        <v>0</v>
      </c>
      <c r="AS43" s="58">
        <f t="shared" si="9"/>
        <v>0</v>
      </c>
    </row>
    <row r="44" spans="1:45" s="27" customFormat="1" ht="10.5" customHeight="1">
      <c r="A44" s="57">
        <f t="shared" si="14"/>
        <v>36</v>
      </c>
      <c r="B44" s="127"/>
      <c r="C44" s="130"/>
      <c r="D44" s="130"/>
      <c r="E44" s="130"/>
      <c r="F44" s="130"/>
      <c r="G44" s="133"/>
      <c r="H44" s="127"/>
      <c r="I44" s="78" t="s">
        <v>96</v>
      </c>
      <c r="J44" s="79" t="s">
        <v>65</v>
      </c>
      <c r="K44" s="71" t="s">
        <v>66</v>
      </c>
      <c r="L44" s="82"/>
      <c r="M44" s="79"/>
      <c r="N44" s="82" t="s">
        <v>132</v>
      </c>
      <c r="O44" s="82" t="s">
        <v>186</v>
      </c>
      <c r="P44" s="79">
        <v>4</v>
      </c>
      <c r="Q44" s="81">
        <v>2112</v>
      </c>
      <c r="R44" s="81">
        <v>2910</v>
      </c>
      <c r="S44" s="31"/>
      <c r="T44" s="24">
        <f t="shared" si="10"/>
        <v>5022</v>
      </c>
      <c r="U44" s="10">
        <v>1</v>
      </c>
      <c r="V44" s="3" t="s">
        <v>187</v>
      </c>
      <c r="W44" s="4">
        <f t="shared" si="11"/>
        <v>0</v>
      </c>
      <c r="X44" s="5">
        <f t="shared" si="19"/>
        <v>0</v>
      </c>
      <c r="Y44" s="7"/>
      <c r="Z44" s="5">
        <f t="shared" si="20"/>
        <v>0</v>
      </c>
      <c r="AA44" s="28"/>
      <c r="AB44" s="5">
        <f t="shared" si="17"/>
        <v>0</v>
      </c>
      <c r="AC44" s="7"/>
      <c r="AD44" s="5">
        <f>AC44*V44</f>
        <v>0</v>
      </c>
      <c r="AE44" s="6">
        <v>0</v>
      </c>
      <c r="AF44" s="5">
        <f t="shared" si="21"/>
        <v>0</v>
      </c>
      <c r="AG44" s="5"/>
      <c r="AH44" s="5">
        <f t="shared" si="22"/>
        <v>0</v>
      </c>
      <c r="AI44" s="6"/>
      <c r="AJ44" s="5">
        <f t="shared" si="23"/>
        <v>0</v>
      </c>
      <c r="AK44" s="7"/>
      <c r="AL44" s="5">
        <f t="shared" si="24"/>
        <v>0</v>
      </c>
      <c r="AM44" s="7"/>
      <c r="AN44" s="5">
        <f t="shared" si="25"/>
        <v>0</v>
      </c>
      <c r="AO44" s="5">
        <f t="shared" si="12"/>
        <v>0</v>
      </c>
      <c r="AP44" s="5">
        <f t="shared" si="7"/>
        <v>0</v>
      </c>
      <c r="AQ44" s="8">
        <f t="shared" si="13"/>
        <v>0</v>
      </c>
      <c r="AR44" s="9">
        <f t="shared" si="8"/>
        <v>0</v>
      </c>
      <c r="AS44" s="58">
        <f t="shared" si="9"/>
        <v>0</v>
      </c>
    </row>
    <row r="45" spans="1:45" s="27" customFormat="1" ht="10.5" customHeight="1">
      <c r="A45" s="57">
        <f t="shared" si="14"/>
        <v>37</v>
      </c>
      <c r="B45" s="127"/>
      <c r="C45" s="130"/>
      <c r="D45" s="130"/>
      <c r="E45" s="130"/>
      <c r="F45" s="130"/>
      <c r="G45" s="133"/>
      <c r="H45" s="127"/>
      <c r="I45" s="78" t="s">
        <v>96</v>
      </c>
      <c r="J45" s="79" t="s">
        <v>65</v>
      </c>
      <c r="K45" s="71" t="s">
        <v>66</v>
      </c>
      <c r="L45" s="82" t="s">
        <v>154</v>
      </c>
      <c r="M45" s="79"/>
      <c r="N45" s="82" t="s">
        <v>133</v>
      </c>
      <c r="O45" s="82" t="s">
        <v>186</v>
      </c>
      <c r="P45" s="79">
        <v>4</v>
      </c>
      <c r="Q45" s="81">
        <v>1248</v>
      </c>
      <c r="R45" s="81">
        <v>1782</v>
      </c>
      <c r="S45" s="31"/>
      <c r="T45" s="24">
        <f t="shared" si="10"/>
        <v>3030</v>
      </c>
      <c r="U45" s="10">
        <v>1</v>
      </c>
      <c r="V45" s="3" t="s">
        <v>187</v>
      </c>
      <c r="W45" s="4">
        <f t="shared" si="11"/>
        <v>0</v>
      </c>
      <c r="X45" s="5">
        <f t="shared" si="19"/>
        <v>0</v>
      </c>
      <c r="Y45" s="6"/>
      <c r="Z45" s="5">
        <f t="shared" si="20"/>
        <v>0</v>
      </c>
      <c r="AA45" s="28"/>
      <c r="AB45" s="5">
        <f t="shared" si="17"/>
        <v>0</v>
      </c>
      <c r="AC45" s="6"/>
      <c r="AD45" s="5">
        <f>AC45*V45*P45</f>
        <v>0</v>
      </c>
      <c r="AE45" s="6">
        <v>0</v>
      </c>
      <c r="AF45" s="5">
        <f t="shared" si="21"/>
        <v>0</v>
      </c>
      <c r="AG45" s="5"/>
      <c r="AH45" s="5">
        <f t="shared" si="22"/>
        <v>0</v>
      </c>
      <c r="AI45" s="6"/>
      <c r="AJ45" s="5">
        <f t="shared" si="23"/>
        <v>0</v>
      </c>
      <c r="AK45" s="6"/>
      <c r="AL45" s="5">
        <f t="shared" si="24"/>
        <v>0</v>
      </c>
      <c r="AM45" s="6"/>
      <c r="AN45" s="5">
        <f t="shared" si="25"/>
        <v>0</v>
      </c>
      <c r="AO45" s="5">
        <f t="shared" si="12"/>
        <v>0</v>
      </c>
      <c r="AP45" s="5">
        <f t="shared" si="7"/>
        <v>0</v>
      </c>
      <c r="AQ45" s="8">
        <f t="shared" si="13"/>
        <v>0</v>
      </c>
      <c r="AR45" s="9">
        <f t="shared" si="8"/>
        <v>0</v>
      </c>
      <c r="AS45" s="58">
        <f t="shared" si="9"/>
        <v>0</v>
      </c>
    </row>
    <row r="46" spans="1:45" s="2" customFormat="1" ht="10.5" customHeight="1">
      <c r="A46" s="57">
        <f t="shared" si="14"/>
        <v>38</v>
      </c>
      <c r="B46" s="127"/>
      <c r="C46" s="130"/>
      <c r="D46" s="130"/>
      <c r="E46" s="130"/>
      <c r="F46" s="130"/>
      <c r="G46" s="133"/>
      <c r="H46" s="127"/>
      <c r="I46" s="78" t="s">
        <v>96</v>
      </c>
      <c r="J46" s="79" t="s">
        <v>65</v>
      </c>
      <c r="K46" s="71" t="s">
        <v>66</v>
      </c>
      <c r="L46" s="82" t="s">
        <v>170</v>
      </c>
      <c r="M46" s="79"/>
      <c r="N46" s="82" t="s">
        <v>134</v>
      </c>
      <c r="O46" s="82" t="s">
        <v>186</v>
      </c>
      <c r="P46" s="79">
        <v>2</v>
      </c>
      <c r="Q46" s="81">
        <v>473</v>
      </c>
      <c r="R46" s="81">
        <v>513</v>
      </c>
      <c r="S46" s="31"/>
      <c r="T46" s="24">
        <f t="shared" si="10"/>
        <v>986</v>
      </c>
      <c r="U46" s="10">
        <v>1</v>
      </c>
      <c r="V46" s="3" t="s">
        <v>187</v>
      </c>
      <c r="W46" s="4">
        <f t="shared" si="11"/>
        <v>0</v>
      </c>
      <c r="X46" s="5">
        <f t="shared" si="19"/>
        <v>0</v>
      </c>
      <c r="Y46" s="6"/>
      <c r="Z46" s="5">
        <f t="shared" si="20"/>
        <v>0</v>
      </c>
      <c r="AA46" s="28"/>
      <c r="AB46" s="5">
        <f t="shared" si="17"/>
        <v>0</v>
      </c>
      <c r="AC46" s="6"/>
      <c r="AD46" s="5">
        <f>AC46*V46*P46</f>
        <v>0</v>
      </c>
      <c r="AE46" s="6">
        <v>0</v>
      </c>
      <c r="AF46" s="5">
        <f t="shared" si="21"/>
        <v>0</v>
      </c>
      <c r="AG46" s="5"/>
      <c r="AH46" s="5">
        <f t="shared" si="22"/>
        <v>0</v>
      </c>
      <c r="AI46" s="6"/>
      <c r="AJ46" s="5">
        <f t="shared" si="23"/>
        <v>0</v>
      </c>
      <c r="AK46" s="6"/>
      <c r="AL46" s="5">
        <f t="shared" si="24"/>
        <v>0</v>
      </c>
      <c r="AM46" s="6"/>
      <c r="AN46" s="5">
        <f t="shared" si="25"/>
        <v>0</v>
      </c>
      <c r="AO46" s="5">
        <f t="shared" si="12"/>
        <v>0</v>
      </c>
      <c r="AP46" s="5">
        <f t="shared" si="7"/>
        <v>0</v>
      </c>
      <c r="AQ46" s="8">
        <f t="shared" si="13"/>
        <v>0</v>
      </c>
      <c r="AR46" s="9">
        <f t="shared" si="8"/>
        <v>0</v>
      </c>
      <c r="AS46" s="58">
        <f t="shared" si="9"/>
        <v>0</v>
      </c>
    </row>
    <row r="47" spans="1:45" s="2" customFormat="1" ht="10.5" customHeight="1">
      <c r="A47" s="57">
        <f t="shared" si="14"/>
        <v>39</v>
      </c>
      <c r="B47" s="127"/>
      <c r="C47" s="130"/>
      <c r="D47" s="130"/>
      <c r="E47" s="130"/>
      <c r="F47" s="130"/>
      <c r="G47" s="133"/>
      <c r="H47" s="127"/>
      <c r="I47" s="78" t="s">
        <v>96</v>
      </c>
      <c r="J47" s="79" t="s">
        <v>65</v>
      </c>
      <c r="K47" s="71" t="s">
        <v>66</v>
      </c>
      <c r="L47" s="82" t="s">
        <v>154</v>
      </c>
      <c r="M47" s="79"/>
      <c r="N47" s="82" t="s">
        <v>135</v>
      </c>
      <c r="O47" s="82" t="s">
        <v>186</v>
      </c>
      <c r="P47" s="79">
        <v>2</v>
      </c>
      <c r="Q47" s="81">
        <v>504</v>
      </c>
      <c r="R47" s="81">
        <v>714</v>
      </c>
      <c r="S47" s="31"/>
      <c r="T47" s="24">
        <f t="shared" si="10"/>
        <v>1218</v>
      </c>
      <c r="U47" s="10">
        <v>1</v>
      </c>
      <c r="V47" s="3" t="s">
        <v>187</v>
      </c>
      <c r="W47" s="4">
        <f t="shared" si="11"/>
        <v>0</v>
      </c>
      <c r="X47" s="5">
        <f t="shared" si="19"/>
        <v>0</v>
      </c>
      <c r="Y47" s="6"/>
      <c r="Z47" s="5">
        <f t="shared" si="20"/>
        <v>0</v>
      </c>
      <c r="AA47" s="28"/>
      <c r="AB47" s="5">
        <f t="shared" si="17"/>
        <v>0</v>
      </c>
      <c r="AC47" s="6"/>
      <c r="AD47" s="5">
        <f>AC47*V47*P47</f>
        <v>0</v>
      </c>
      <c r="AE47" s="6">
        <v>0</v>
      </c>
      <c r="AF47" s="5">
        <f t="shared" si="21"/>
        <v>0</v>
      </c>
      <c r="AG47" s="5"/>
      <c r="AH47" s="5">
        <f t="shared" si="22"/>
        <v>0</v>
      </c>
      <c r="AI47" s="6"/>
      <c r="AJ47" s="5">
        <f t="shared" si="23"/>
        <v>0</v>
      </c>
      <c r="AK47" s="6"/>
      <c r="AL47" s="5">
        <f t="shared" si="24"/>
        <v>0</v>
      </c>
      <c r="AM47" s="6"/>
      <c r="AN47" s="5">
        <f t="shared" si="25"/>
        <v>0</v>
      </c>
      <c r="AO47" s="5">
        <f t="shared" si="12"/>
        <v>0</v>
      </c>
      <c r="AP47" s="5">
        <f t="shared" si="7"/>
        <v>0</v>
      </c>
      <c r="AQ47" s="8">
        <f t="shared" si="13"/>
        <v>0</v>
      </c>
      <c r="AR47" s="9">
        <f t="shared" si="8"/>
        <v>0</v>
      </c>
      <c r="AS47" s="58">
        <f t="shared" si="9"/>
        <v>0</v>
      </c>
    </row>
    <row r="48" spans="1:45" s="27" customFormat="1" ht="10.5" customHeight="1">
      <c r="A48" s="57">
        <f t="shared" si="14"/>
        <v>40</v>
      </c>
      <c r="B48" s="127"/>
      <c r="C48" s="130"/>
      <c r="D48" s="130"/>
      <c r="E48" s="130"/>
      <c r="F48" s="130"/>
      <c r="G48" s="133"/>
      <c r="H48" s="127"/>
      <c r="I48" s="78" t="s">
        <v>96</v>
      </c>
      <c r="J48" s="79" t="s">
        <v>65</v>
      </c>
      <c r="K48" s="71" t="s">
        <v>66</v>
      </c>
      <c r="L48" s="82" t="s">
        <v>171</v>
      </c>
      <c r="M48" s="79"/>
      <c r="N48" s="82" t="s">
        <v>136</v>
      </c>
      <c r="O48" s="82" t="s">
        <v>186</v>
      </c>
      <c r="P48" s="79">
        <v>4</v>
      </c>
      <c r="Q48" s="81">
        <v>1173</v>
      </c>
      <c r="R48" s="81">
        <v>812</v>
      </c>
      <c r="S48" s="31"/>
      <c r="T48" s="24">
        <f t="shared" si="10"/>
        <v>1985</v>
      </c>
      <c r="U48" s="10">
        <v>1</v>
      </c>
      <c r="V48" s="3" t="s">
        <v>187</v>
      </c>
      <c r="W48" s="4">
        <f t="shared" si="11"/>
        <v>0</v>
      </c>
      <c r="X48" s="5">
        <f t="shared" si="19"/>
        <v>0</v>
      </c>
      <c r="Y48" s="6"/>
      <c r="Z48" s="5">
        <f t="shared" si="20"/>
        <v>0</v>
      </c>
      <c r="AA48" s="28"/>
      <c r="AB48" s="5">
        <f t="shared" si="17"/>
        <v>0</v>
      </c>
      <c r="AC48" s="6"/>
      <c r="AD48" s="5">
        <f>AC48*V48*P48</f>
        <v>0</v>
      </c>
      <c r="AE48" s="6">
        <v>0</v>
      </c>
      <c r="AF48" s="5">
        <f t="shared" si="21"/>
        <v>0</v>
      </c>
      <c r="AG48" s="5"/>
      <c r="AH48" s="5">
        <f t="shared" si="22"/>
        <v>0</v>
      </c>
      <c r="AI48" s="6"/>
      <c r="AJ48" s="5">
        <f t="shared" si="23"/>
        <v>0</v>
      </c>
      <c r="AK48" s="6"/>
      <c r="AL48" s="5">
        <f t="shared" si="24"/>
        <v>0</v>
      </c>
      <c r="AM48" s="6"/>
      <c r="AN48" s="5">
        <f t="shared" si="25"/>
        <v>0</v>
      </c>
      <c r="AO48" s="5">
        <f t="shared" si="12"/>
        <v>0</v>
      </c>
      <c r="AP48" s="5">
        <f t="shared" si="7"/>
        <v>0</v>
      </c>
      <c r="AQ48" s="8">
        <f t="shared" si="13"/>
        <v>0</v>
      </c>
      <c r="AR48" s="9">
        <f t="shared" si="8"/>
        <v>0</v>
      </c>
      <c r="AS48" s="58">
        <f t="shared" si="9"/>
        <v>0</v>
      </c>
    </row>
    <row r="49" spans="1:45" s="2" customFormat="1" ht="10.5" customHeight="1">
      <c r="A49" s="57">
        <f t="shared" si="14"/>
        <v>41</v>
      </c>
      <c r="B49" s="127"/>
      <c r="C49" s="130"/>
      <c r="D49" s="130"/>
      <c r="E49" s="130"/>
      <c r="F49" s="130"/>
      <c r="G49" s="133"/>
      <c r="H49" s="127"/>
      <c r="I49" s="78" t="s">
        <v>96</v>
      </c>
      <c r="J49" s="79" t="s">
        <v>65</v>
      </c>
      <c r="K49" s="71" t="s">
        <v>66</v>
      </c>
      <c r="L49" s="82" t="s">
        <v>171</v>
      </c>
      <c r="M49" s="79"/>
      <c r="N49" s="82" t="s">
        <v>137</v>
      </c>
      <c r="O49" s="82" t="s">
        <v>186</v>
      </c>
      <c r="P49" s="79">
        <v>4</v>
      </c>
      <c r="Q49" s="81">
        <v>5333</v>
      </c>
      <c r="R49" s="81">
        <v>3025</v>
      </c>
      <c r="S49" s="31"/>
      <c r="T49" s="24">
        <f t="shared" si="10"/>
        <v>8358</v>
      </c>
      <c r="U49" s="10">
        <v>1</v>
      </c>
      <c r="V49" s="3" t="s">
        <v>187</v>
      </c>
      <c r="W49" s="4">
        <f t="shared" si="11"/>
        <v>0</v>
      </c>
      <c r="X49" s="5">
        <f t="shared" si="19"/>
        <v>0</v>
      </c>
      <c r="Y49" s="6"/>
      <c r="Z49" s="5">
        <f t="shared" si="20"/>
        <v>0</v>
      </c>
      <c r="AA49" s="28"/>
      <c r="AB49" s="5">
        <f t="shared" si="17"/>
        <v>0</v>
      </c>
      <c r="AC49" s="6"/>
      <c r="AD49" s="5">
        <f>AC49*V49*P49</f>
        <v>0</v>
      </c>
      <c r="AE49" s="6">
        <v>0</v>
      </c>
      <c r="AF49" s="5">
        <f t="shared" si="21"/>
        <v>0</v>
      </c>
      <c r="AG49" s="5"/>
      <c r="AH49" s="5">
        <f t="shared" si="22"/>
        <v>0</v>
      </c>
      <c r="AI49" s="6"/>
      <c r="AJ49" s="5">
        <f t="shared" si="23"/>
        <v>0</v>
      </c>
      <c r="AK49" s="6"/>
      <c r="AL49" s="5">
        <f t="shared" si="24"/>
        <v>0</v>
      </c>
      <c r="AM49" s="6"/>
      <c r="AN49" s="5">
        <f t="shared" si="25"/>
        <v>0</v>
      </c>
      <c r="AO49" s="5">
        <f t="shared" si="12"/>
        <v>0</v>
      </c>
      <c r="AP49" s="5">
        <f t="shared" si="7"/>
        <v>0</v>
      </c>
      <c r="AQ49" s="8">
        <f t="shared" si="13"/>
        <v>0</v>
      </c>
      <c r="AR49" s="9">
        <f t="shared" si="8"/>
        <v>0</v>
      </c>
      <c r="AS49" s="58">
        <f t="shared" si="9"/>
        <v>0</v>
      </c>
    </row>
    <row r="50" spans="1:45" s="2" customFormat="1" ht="10.5" customHeight="1">
      <c r="A50" s="57">
        <f t="shared" si="14"/>
        <v>42</v>
      </c>
      <c r="B50" s="127"/>
      <c r="C50" s="130"/>
      <c r="D50" s="130"/>
      <c r="E50" s="130"/>
      <c r="F50" s="130"/>
      <c r="G50" s="133"/>
      <c r="H50" s="127"/>
      <c r="I50" s="78" t="s">
        <v>96</v>
      </c>
      <c r="J50" s="79" t="s">
        <v>65</v>
      </c>
      <c r="K50" s="71" t="s">
        <v>66</v>
      </c>
      <c r="L50" s="82" t="s">
        <v>154</v>
      </c>
      <c r="M50" s="79"/>
      <c r="N50" s="82" t="s">
        <v>138</v>
      </c>
      <c r="O50" s="82" t="s">
        <v>186</v>
      </c>
      <c r="P50" s="79">
        <v>2</v>
      </c>
      <c r="Q50" s="81">
        <v>1998</v>
      </c>
      <c r="R50" s="81">
        <v>1170</v>
      </c>
      <c r="S50" s="31"/>
      <c r="T50" s="24">
        <f t="shared" si="10"/>
        <v>3168</v>
      </c>
      <c r="U50" s="10">
        <v>1</v>
      </c>
      <c r="V50" s="3" t="s">
        <v>187</v>
      </c>
      <c r="W50" s="4">
        <f t="shared" si="11"/>
        <v>0</v>
      </c>
      <c r="X50" s="5">
        <f t="shared" si="19"/>
        <v>0</v>
      </c>
      <c r="Y50" s="6"/>
      <c r="Z50" s="5">
        <f t="shared" si="20"/>
        <v>0</v>
      </c>
      <c r="AA50" s="28"/>
      <c r="AB50" s="5">
        <f t="shared" si="17"/>
        <v>0</v>
      </c>
      <c r="AC50" s="6"/>
      <c r="AD50" s="5">
        <f>AC50*V50</f>
        <v>0</v>
      </c>
      <c r="AE50" s="6">
        <v>0</v>
      </c>
      <c r="AF50" s="5">
        <f t="shared" si="21"/>
        <v>0</v>
      </c>
      <c r="AG50" s="5"/>
      <c r="AH50" s="5">
        <f t="shared" si="22"/>
        <v>0</v>
      </c>
      <c r="AI50" s="6"/>
      <c r="AJ50" s="5">
        <f t="shared" si="23"/>
        <v>0</v>
      </c>
      <c r="AK50" s="6"/>
      <c r="AL50" s="5">
        <f t="shared" si="24"/>
        <v>0</v>
      </c>
      <c r="AM50" s="6"/>
      <c r="AN50" s="5">
        <f t="shared" si="25"/>
        <v>0</v>
      </c>
      <c r="AO50" s="5">
        <f t="shared" si="12"/>
        <v>0</v>
      </c>
      <c r="AP50" s="5">
        <f t="shared" si="7"/>
        <v>0</v>
      </c>
      <c r="AQ50" s="8">
        <f t="shared" si="13"/>
        <v>0</v>
      </c>
      <c r="AR50" s="9">
        <f t="shared" si="8"/>
        <v>0</v>
      </c>
      <c r="AS50" s="58">
        <f t="shared" si="9"/>
        <v>0</v>
      </c>
    </row>
    <row r="51" spans="1:45" s="2" customFormat="1" ht="10.5" customHeight="1">
      <c r="A51" s="57">
        <f t="shared" si="14"/>
        <v>43</v>
      </c>
      <c r="B51" s="127"/>
      <c r="C51" s="130"/>
      <c r="D51" s="130"/>
      <c r="E51" s="130"/>
      <c r="F51" s="130"/>
      <c r="G51" s="133"/>
      <c r="H51" s="127"/>
      <c r="I51" s="78" t="s">
        <v>96</v>
      </c>
      <c r="J51" s="79" t="s">
        <v>65</v>
      </c>
      <c r="K51" s="71" t="s">
        <v>66</v>
      </c>
      <c r="L51" s="83" t="s">
        <v>172</v>
      </c>
      <c r="M51" s="79"/>
      <c r="N51" s="82" t="s">
        <v>139</v>
      </c>
      <c r="O51" s="82" t="s">
        <v>186</v>
      </c>
      <c r="P51" s="79">
        <v>2</v>
      </c>
      <c r="Q51" s="81">
        <v>330</v>
      </c>
      <c r="R51" s="81">
        <v>341</v>
      </c>
      <c r="S51" s="31"/>
      <c r="T51" s="24">
        <f t="shared" si="10"/>
        <v>671</v>
      </c>
      <c r="U51" s="10">
        <v>1</v>
      </c>
      <c r="V51" s="3" t="s">
        <v>187</v>
      </c>
      <c r="W51" s="4">
        <f t="shared" si="11"/>
        <v>0</v>
      </c>
      <c r="X51" s="5">
        <f t="shared" si="19"/>
        <v>0</v>
      </c>
      <c r="Y51" s="28"/>
      <c r="Z51" s="5">
        <f t="shared" si="20"/>
        <v>0</v>
      </c>
      <c r="AA51" s="28"/>
      <c r="AB51" s="5">
        <f t="shared" si="17"/>
        <v>0</v>
      </c>
      <c r="AC51" s="7"/>
      <c r="AD51" s="5">
        <f t="shared" ref="AD51:AD59" si="26">AC51*V51*P51</f>
        <v>0</v>
      </c>
      <c r="AE51" s="6">
        <v>0</v>
      </c>
      <c r="AF51" s="5">
        <f t="shared" si="21"/>
        <v>0</v>
      </c>
      <c r="AG51" s="5"/>
      <c r="AH51" s="5">
        <f t="shared" si="22"/>
        <v>0</v>
      </c>
      <c r="AI51" s="6"/>
      <c r="AJ51" s="5">
        <f t="shared" si="23"/>
        <v>0</v>
      </c>
      <c r="AK51" s="7"/>
      <c r="AL51" s="5">
        <f t="shared" si="24"/>
        <v>0</v>
      </c>
      <c r="AM51" s="7"/>
      <c r="AN51" s="5">
        <f t="shared" si="25"/>
        <v>0</v>
      </c>
      <c r="AO51" s="5">
        <f t="shared" si="12"/>
        <v>0</v>
      </c>
      <c r="AP51" s="5">
        <f t="shared" si="7"/>
        <v>0</v>
      </c>
      <c r="AQ51" s="8">
        <f t="shared" si="13"/>
        <v>0</v>
      </c>
      <c r="AR51" s="9">
        <f t="shared" si="8"/>
        <v>0</v>
      </c>
      <c r="AS51" s="58">
        <f t="shared" si="9"/>
        <v>0</v>
      </c>
    </row>
    <row r="52" spans="1:45" s="27" customFormat="1" ht="10.5" customHeight="1">
      <c r="A52" s="57">
        <f t="shared" si="14"/>
        <v>44</v>
      </c>
      <c r="B52" s="127"/>
      <c r="C52" s="130"/>
      <c r="D52" s="130"/>
      <c r="E52" s="130"/>
      <c r="F52" s="130"/>
      <c r="G52" s="133"/>
      <c r="H52" s="127"/>
      <c r="I52" s="78" t="s">
        <v>96</v>
      </c>
      <c r="J52" s="79" t="s">
        <v>65</v>
      </c>
      <c r="K52" s="71" t="s">
        <v>66</v>
      </c>
      <c r="L52" s="82" t="s">
        <v>159</v>
      </c>
      <c r="M52" s="79"/>
      <c r="N52" s="82" t="s">
        <v>140</v>
      </c>
      <c r="O52" s="82" t="s">
        <v>186</v>
      </c>
      <c r="P52" s="79">
        <v>4</v>
      </c>
      <c r="Q52" s="81">
        <v>1284</v>
      </c>
      <c r="R52" s="81">
        <v>1212</v>
      </c>
      <c r="S52" s="31"/>
      <c r="T52" s="24">
        <f t="shared" si="10"/>
        <v>2496</v>
      </c>
      <c r="U52" s="10">
        <v>1</v>
      </c>
      <c r="V52" s="3" t="s">
        <v>187</v>
      </c>
      <c r="W52" s="4">
        <f t="shared" si="11"/>
        <v>0</v>
      </c>
      <c r="X52" s="5">
        <f t="shared" si="19"/>
        <v>0</v>
      </c>
      <c r="Y52" s="6"/>
      <c r="Z52" s="5">
        <f t="shared" si="20"/>
        <v>0</v>
      </c>
      <c r="AA52" s="28"/>
      <c r="AB52" s="5">
        <f t="shared" si="17"/>
        <v>0</v>
      </c>
      <c r="AC52" s="6"/>
      <c r="AD52" s="5">
        <f t="shared" si="26"/>
        <v>0</v>
      </c>
      <c r="AE52" s="6">
        <v>0</v>
      </c>
      <c r="AF52" s="5">
        <f t="shared" si="21"/>
        <v>0</v>
      </c>
      <c r="AG52" s="5"/>
      <c r="AH52" s="5">
        <f t="shared" si="22"/>
        <v>0</v>
      </c>
      <c r="AI52" s="6"/>
      <c r="AJ52" s="5">
        <f t="shared" si="23"/>
        <v>0</v>
      </c>
      <c r="AK52" s="6"/>
      <c r="AL52" s="5">
        <f t="shared" si="24"/>
        <v>0</v>
      </c>
      <c r="AM52" s="6"/>
      <c r="AN52" s="5">
        <f t="shared" si="25"/>
        <v>0</v>
      </c>
      <c r="AO52" s="5">
        <f t="shared" si="12"/>
        <v>0</v>
      </c>
      <c r="AP52" s="5">
        <f t="shared" si="7"/>
        <v>0</v>
      </c>
      <c r="AQ52" s="8">
        <f t="shared" si="13"/>
        <v>0</v>
      </c>
      <c r="AR52" s="9">
        <f t="shared" si="8"/>
        <v>0</v>
      </c>
      <c r="AS52" s="58">
        <f t="shared" si="9"/>
        <v>0</v>
      </c>
    </row>
    <row r="53" spans="1:45" s="27" customFormat="1" ht="10.5" customHeight="1">
      <c r="A53" s="57">
        <f t="shared" si="14"/>
        <v>45</v>
      </c>
      <c r="B53" s="127"/>
      <c r="C53" s="130"/>
      <c r="D53" s="130"/>
      <c r="E53" s="130"/>
      <c r="F53" s="130"/>
      <c r="G53" s="133"/>
      <c r="H53" s="127"/>
      <c r="I53" s="78" t="s">
        <v>96</v>
      </c>
      <c r="J53" s="79" t="s">
        <v>65</v>
      </c>
      <c r="K53" s="71" t="s">
        <v>66</v>
      </c>
      <c r="L53" s="82" t="s">
        <v>173</v>
      </c>
      <c r="M53" s="79"/>
      <c r="N53" s="82" t="s">
        <v>141</v>
      </c>
      <c r="O53" s="82" t="s">
        <v>186</v>
      </c>
      <c r="P53" s="79">
        <v>4</v>
      </c>
      <c r="Q53" s="81">
        <v>607</v>
      </c>
      <c r="R53" s="81">
        <v>1137</v>
      </c>
      <c r="S53" s="31"/>
      <c r="T53" s="24">
        <f t="shared" si="10"/>
        <v>1744</v>
      </c>
      <c r="U53" s="10">
        <v>1</v>
      </c>
      <c r="V53" s="3" t="s">
        <v>187</v>
      </c>
      <c r="W53" s="4">
        <f t="shared" si="11"/>
        <v>0</v>
      </c>
      <c r="X53" s="5">
        <f t="shared" si="19"/>
        <v>0</v>
      </c>
      <c r="Y53" s="6"/>
      <c r="Z53" s="5">
        <f t="shared" si="20"/>
        <v>0</v>
      </c>
      <c r="AA53" s="28"/>
      <c r="AB53" s="5">
        <f t="shared" si="17"/>
        <v>0</v>
      </c>
      <c r="AC53" s="6"/>
      <c r="AD53" s="5">
        <f t="shared" si="26"/>
        <v>0</v>
      </c>
      <c r="AE53" s="6">
        <v>0</v>
      </c>
      <c r="AF53" s="5">
        <f t="shared" si="21"/>
        <v>0</v>
      </c>
      <c r="AG53" s="5"/>
      <c r="AH53" s="5">
        <f t="shared" si="22"/>
        <v>0</v>
      </c>
      <c r="AI53" s="6"/>
      <c r="AJ53" s="5">
        <f t="shared" si="23"/>
        <v>0</v>
      </c>
      <c r="AK53" s="6"/>
      <c r="AL53" s="5">
        <f t="shared" si="24"/>
        <v>0</v>
      </c>
      <c r="AM53" s="6"/>
      <c r="AN53" s="5">
        <f t="shared" si="25"/>
        <v>0</v>
      </c>
      <c r="AO53" s="5">
        <f t="shared" si="12"/>
        <v>0</v>
      </c>
      <c r="AP53" s="5">
        <f t="shared" si="7"/>
        <v>0</v>
      </c>
      <c r="AQ53" s="8">
        <f t="shared" si="13"/>
        <v>0</v>
      </c>
      <c r="AR53" s="9">
        <f t="shared" si="8"/>
        <v>0</v>
      </c>
      <c r="AS53" s="58">
        <f t="shared" si="9"/>
        <v>0</v>
      </c>
    </row>
    <row r="54" spans="1:45" s="27" customFormat="1" ht="10.5" customHeight="1">
      <c r="A54" s="57">
        <f t="shared" si="14"/>
        <v>46</v>
      </c>
      <c r="B54" s="127"/>
      <c r="C54" s="130"/>
      <c r="D54" s="130"/>
      <c r="E54" s="130"/>
      <c r="F54" s="130"/>
      <c r="G54" s="133"/>
      <c r="H54" s="127"/>
      <c r="I54" s="78" t="s">
        <v>96</v>
      </c>
      <c r="J54" s="79" t="s">
        <v>65</v>
      </c>
      <c r="K54" s="71" t="s">
        <v>66</v>
      </c>
      <c r="L54" s="82" t="s">
        <v>174</v>
      </c>
      <c r="M54" s="79"/>
      <c r="N54" s="82" t="s">
        <v>142</v>
      </c>
      <c r="O54" s="82" t="s">
        <v>186</v>
      </c>
      <c r="P54" s="79">
        <v>4</v>
      </c>
      <c r="Q54" s="81">
        <v>2081</v>
      </c>
      <c r="R54" s="81">
        <v>1016</v>
      </c>
      <c r="S54" s="31"/>
      <c r="T54" s="24">
        <f t="shared" si="10"/>
        <v>3097</v>
      </c>
      <c r="U54" s="10">
        <v>1</v>
      </c>
      <c r="V54" s="3" t="s">
        <v>187</v>
      </c>
      <c r="W54" s="4">
        <f t="shared" si="11"/>
        <v>0</v>
      </c>
      <c r="X54" s="5">
        <f t="shared" si="19"/>
        <v>0</v>
      </c>
      <c r="Y54" s="6"/>
      <c r="Z54" s="5">
        <f t="shared" si="20"/>
        <v>0</v>
      </c>
      <c r="AA54" s="28"/>
      <c r="AB54" s="5">
        <f t="shared" si="17"/>
        <v>0</v>
      </c>
      <c r="AC54" s="6"/>
      <c r="AD54" s="5">
        <f t="shared" si="26"/>
        <v>0</v>
      </c>
      <c r="AE54" s="6">
        <v>0</v>
      </c>
      <c r="AF54" s="5">
        <f t="shared" si="21"/>
        <v>0</v>
      </c>
      <c r="AG54" s="5"/>
      <c r="AH54" s="5">
        <f t="shared" si="22"/>
        <v>0</v>
      </c>
      <c r="AI54" s="6"/>
      <c r="AJ54" s="5">
        <f t="shared" si="23"/>
        <v>0</v>
      </c>
      <c r="AK54" s="6"/>
      <c r="AL54" s="5">
        <f t="shared" si="24"/>
        <v>0</v>
      </c>
      <c r="AM54" s="6"/>
      <c r="AN54" s="5">
        <f t="shared" si="25"/>
        <v>0</v>
      </c>
      <c r="AO54" s="5">
        <f t="shared" si="12"/>
        <v>0</v>
      </c>
      <c r="AP54" s="5">
        <f t="shared" si="7"/>
        <v>0</v>
      </c>
      <c r="AQ54" s="8">
        <f t="shared" si="13"/>
        <v>0</v>
      </c>
      <c r="AR54" s="9">
        <f t="shared" si="8"/>
        <v>0</v>
      </c>
      <c r="AS54" s="58">
        <f t="shared" si="9"/>
        <v>0</v>
      </c>
    </row>
    <row r="55" spans="1:45" s="27" customFormat="1" ht="10.5" customHeight="1">
      <c r="A55" s="57">
        <f t="shared" si="14"/>
        <v>47</v>
      </c>
      <c r="B55" s="127"/>
      <c r="C55" s="130"/>
      <c r="D55" s="130"/>
      <c r="E55" s="130"/>
      <c r="F55" s="130"/>
      <c r="G55" s="133"/>
      <c r="H55" s="127"/>
      <c r="I55" s="78" t="s">
        <v>96</v>
      </c>
      <c r="J55" s="79" t="s">
        <v>65</v>
      </c>
      <c r="K55" s="71" t="s">
        <v>66</v>
      </c>
      <c r="L55" s="82" t="s">
        <v>159</v>
      </c>
      <c r="M55" s="79"/>
      <c r="N55" s="82" t="s">
        <v>143</v>
      </c>
      <c r="O55" s="82" t="s">
        <v>186</v>
      </c>
      <c r="P55" s="79">
        <v>2.2999999999999998</v>
      </c>
      <c r="Q55" s="81">
        <v>517</v>
      </c>
      <c r="R55" s="81">
        <v>572</v>
      </c>
      <c r="S55" s="31"/>
      <c r="T55" s="24">
        <f t="shared" si="10"/>
        <v>1089</v>
      </c>
      <c r="U55" s="10">
        <v>1</v>
      </c>
      <c r="V55" s="3" t="s">
        <v>187</v>
      </c>
      <c r="W55" s="4">
        <f t="shared" si="11"/>
        <v>0</v>
      </c>
      <c r="X55" s="5">
        <f t="shared" si="19"/>
        <v>0</v>
      </c>
      <c r="Y55" s="6"/>
      <c r="Z55" s="5">
        <f t="shared" si="20"/>
        <v>0</v>
      </c>
      <c r="AA55" s="28"/>
      <c r="AB55" s="5">
        <f t="shared" si="17"/>
        <v>0</v>
      </c>
      <c r="AC55" s="6"/>
      <c r="AD55" s="5">
        <f t="shared" si="26"/>
        <v>0</v>
      </c>
      <c r="AE55" s="6">
        <v>0</v>
      </c>
      <c r="AF55" s="5">
        <f t="shared" si="21"/>
        <v>0</v>
      </c>
      <c r="AG55" s="5"/>
      <c r="AH55" s="5">
        <f t="shared" si="22"/>
        <v>0</v>
      </c>
      <c r="AI55" s="6"/>
      <c r="AJ55" s="5">
        <f t="shared" si="23"/>
        <v>0</v>
      </c>
      <c r="AK55" s="6"/>
      <c r="AL55" s="5">
        <f t="shared" si="24"/>
        <v>0</v>
      </c>
      <c r="AM55" s="6"/>
      <c r="AN55" s="5">
        <f t="shared" si="25"/>
        <v>0</v>
      </c>
      <c r="AO55" s="5">
        <f t="shared" si="12"/>
        <v>0</v>
      </c>
      <c r="AP55" s="5">
        <f t="shared" si="7"/>
        <v>0</v>
      </c>
      <c r="AQ55" s="8">
        <f t="shared" si="13"/>
        <v>0</v>
      </c>
      <c r="AR55" s="9">
        <f t="shared" si="8"/>
        <v>0</v>
      </c>
      <c r="AS55" s="58">
        <f t="shared" si="9"/>
        <v>0</v>
      </c>
    </row>
    <row r="56" spans="1:45" s="27" customFormat="1" ht="10.5" customHeight="1">
      <c r="A56" s="57">
        <f t="shared" si="14"/>
        <v>48</v>
      </c>
      <c r="B56" s="127"/>
      <c r="C56" s="130"/>
      <c r="D56" s="130"/>
      <c r="E56" s="130"/>
      <c r="F56" s="130"/>
      <c r="G56" s="133"/>
      <c r="H56" s="127"/>
      <c r="I56" s="78" t="s">
        <v>96</v>
      </c>
      <c r="J56" s="79" t="s">
        <v>65</v>
      </c>
      <c r="K56" s="71" t="s">
        <v>66</v>
      </c>
      <c r="L56" s="82" t="s">
        <v>175</v>
      </c>
      <c r="M56" s="79"/>
      <c r="N56" s="82" t="s">
        <v>144</v>
      </c>
      <c r="O56" s="82" t="s">
        <v>186</v>
      </c>
      <c r="P56" s="79">
        <v>1</v>
      </c>
      <c r="Q56" s="81">
        <v>537</v>
      </c>
      <c r="R56" s="81">
        <v>444</v>
      </c>
      <c r="S56" s="31"/>
      <c r="T56" s="24">
        <f t="shared" si="10"/>
        <v>981</v>
      </c>
      <c r="U56" s="10">
        <v>1</v>
      </c>
      <c r="V56" s="3" t="s">
        <v>187</v>
      </c>
      <c r="W56" s="4">
        <f t="shared" si="11"/>
        <v>0</v>
      </c>
      <c r="X56" s="5">
        <f t="shared" si="19"/>
        <v>0</v>
      </c>
      <c r="Y56" s="6"/>
      <c r="Z56" s="5">
        <f t="shared" si="20"/>
        <v>0</v>
      </c>
      <c r="AA56" s="28"/>
      <c r="AB56" s="5">
        <f t="shared" si="17"/>
        <v>0</v>
      </c>
      <c r="AC56" s="6"/>
      <c r="AD56" s="5">
        <f t="shared" si="26"/>
        <v>0</v>
      </c>
      <c r="AE56" s="6">
        <v>0</v>
      </c>
      <c r="AF56" s="5">
        <f t="shared" si="21"/>
        <v>0</v>
      </c>
      <c r="AG56" s="5"/>
      <c r="AH56" s="5">
        <f t="shared" si="22"/>
        <v>0</v>
      </c>
      <c r="AI56" s="6"/>
      <c r="AJ56" s="5">
        <f t="shared" si="23"/>
        <v>0</v>
      </c>
      <c r="AK56" s="6"/>
      <c r="AL56" s="5">
        <f t="shared" si="24"/>
        <v>0</v>
      </c>
      <c r="AM56" s="6"/>
      <c r="AN56" s="5">
        <f t="shared" si="25"/>
        <v>0</v>
      </c>
      <c r="AO56" s="5">
        <f t="shared" si="12"/>
        <v>0</v>
      </c>
      <c r="AP56" s="5">
        <f t="shared" si="7"/>
        <v>0</v>
      </c>
      <c r="AQ56" s="8">
        <f t="shared" si="13"/>
        <v>0</v>
      </c>
      <c r="AR56" s="9">
        <f t="shared" si="8"/>
        <v>0</v>
      </c>
      <c r="AS56" s="58">
        <f t="shared" si="9"/>
        <v>0</v>
      </c>
    </row>
    <row r="57" spans="1:45" s="27" customFormat="1" ht="10.5" customHeight="1">
      <c r="A57" s="57">
        <f t="shared" si="14"/>
        <v>49</v>
      </c>
      <c r="B57" s="127"/>
      <c r="C57" s="130"/>
      <c r="D57" s="130"/>
      <c r="E57" s="130"/>
      <c r="F57" s="130"/>
      <c r="G57" s="133"/>
      <c r="H57" s="127"/>
      <c r="I57" s="78" t="s">
        <v>96</v>
      </c>
      <c r="J57" s="79" t="s">
        <v>65</v>
      </c>
      <c r="K57" s="71" t="s">
        <v>66</v>
      </c>
      <c r="L57" s="82" t="s">
        <v>159</v>
      </c>
      <c r="M57" s="79"/>
      <c r="N57" s="82" t="s">
        <v>145</v>
      </c>
      <c r="O57" s="82" t="s">
        <v>186</v>
      </c>
      <c r="P57" s="79">
        <v>2.2999999999999998</v>
      </c>
      <c r="Q57" s="81">
        <v>1044</v>
      </c>
      <c r="R57" s="81">
        <v>1266</v>
      </c>
      <c r="S57" s="31"/>
      <c r="T57" s="24">
        <f t="shared" si="10"/>
        <v>2310</v>
      </c>
      <c r="U57" s="10">
        <v>1</v>
      </c>
      <c r="V57" s="3" t="s">
        <v>187</v>
      </c>
      <c r="W57" s="4">
        <f t="shared" si="11"/>
        <v>0</v>
      </c>
      <c r="X57" s="5">
        <f t="shared" si="19"/>
        <v>0</v>
      </c>
      <c r="Y57" s="6"/>
      <c r="Z57" s="5">
        <f t="shared" si="20"/>
        <v>0</v>
      </c>
      <c r="AA57" s="28"/>
      <c r="AB57" s="5">
        <f t="shared" si="17"/>
        <v>0</v>
      </c>
      <c r="AC57" s="6"/>
      <c r="AD57" s="5">
        <f t="shared" si="26"/>
        <v>0</v>
      </c>
      <c r="AE57" s="6">
        <v>0</v>
      </c>
      <c r="AF57" s="5">
        <f t="shared" si="21"/>
        <v>0</v>
      </c>
      <c r="AG57" s="5"/>
      <c r="AH57" s="5">
        <f t="shared" si="22"/>
        <v>0</v>
      </c>
      <c r="AI57" s="6"/>
      <c r="AJ57" s="5">
        <f t="shared" si="23"/>
        <v>0</v>
      </c>
      <c r="AK57" s="6"/>
      <c r="AL57" s="5">
        <f t="shared" si="24"/>
        <v>0</v>
      </c>
      <c r="AM57" s="6"/>
      <c r="AN57" s="5">
        <f t="shared" si="25"/>
        <v>0</v>
      </c>
      <c r="AO57" s="5">
        <f t="shared" si="12"/>
        <v>0</v>
      </c>
      <c r="AP57" s="5">
        <f t="shared" si="7"/>
        <v>0</v>
      </c>
      <c r="AQ57" s="8">
        <f t="shared" si="13"/>
        <v>0</v>
      </c>
      <c r="AR57" s="9">
        <f t="shared" si="8"/>
        <v>0</v>
      </c>
      <c r="AS57" s="58">
        <f t="shared" si="9"/>
        <v>0</v>
      </c>
    </row>
    <row r="58" spans="1:45" s="27" customFormat="1" ht="10.5" customHeight="1">
      <c r="A58" s="57">
        <f t="shared" si="14"/>
        <v>50</v>
      </c>
      <c r="B58" s="127"/>
      <c r="C58" s="130"/>
      <c r="D58" s="130"/>
      <c r="E58" s="130"/>
      <c r="F58" s="130"/>
      <c r="G58" s="133"/>
      <c r="H58" s="127"/>
      <c r="I58" s="78" t="s">
        <v>96</v>
      </c>
      <c r="J58" s="79" t="s">
        <v>65</v>
      </c>
      <c r="K58" s="71" t="s">
        <v>66</v>
      </c>
      <c r="L58" s="82" t="s">
        <v>159</v>
      </c>
      <c r="M58" s="79"/>
      <c r="N58" s="82" t="s">
        <v>146</v>
      </c>
      <c r="O58" s="82" t="s">
        <v>186</v>
      </c>
      <c r="P58" s="79">
        <v>2.2999999999999998</v>
      </c>
      <c r="Q58" s="81">
        <v>894</v>
      </c>
      <c r="R58" s="81">
        <v>876</v>
      </c>
      <c r="S58" s="31"/>
      <c r="T58" s="24">
        <f t="shared" si="10"/>
        <v>1770</v>
      </c>
      <c r="U58" s="10">
        <v>1</v>
      </c>
      <c r="V58" s="3" t="s">
        <v>187</v>
      </c>
      <c r="W58" s="4">
        <f t="shared" si="11"/>
        <v>0</v>
      </c>
      <c r="X58" s="5">
        <f t="shared" si="19"/>
        <v>0</v>
      </c>
      <c r="Y58" s="6"/>
      <c r="Z58" s="5">
        <f t="shared" si="20"/>
        <v>0</v>
      </c>
      <c r="AA58" s="28"/>
      <c r="AB58" s="5">
        <f t="shared" si="17"/>
        <v>0</v>
      </c>
      <c r="AC58" s="6"/>
      <c r="AD58" s="5">
        <f t="shared" si="26"/>
        <v>0</v>
      </c>
      <c r="AE58" s="6">
        <v>0</v>
      </c>
      <c r="AF58" s="5">
        <f t="shared" si="21"/>
        <v>0</v>
      </c>
      <c r="AG58" s="5"/>
      <c r="AH58" s="5">
        <f t="shared" si="22"/>
        <v>0</v>
      </c>
      <c r="AI58" s="6"/>
      <c r="AJ58" s="5">
        <f t="shared" si="23"/>
        <v>0</v>
      </c>
      <c r="AK58" s="6"/>
      <c r="AL58" s="5">
        <f t="shared" si="24"/>
        <v>0</v>
      </c>
      <c r="AM58" s="6"/>
      <c r="AN58" s="5">
        <f t="shared" si="25"/>
        <v>0</v>
      </c>
      <c r="AO58" s="5">
        <f t="shared" si="12"/>
        <v>0</v>
      </c>
      <c r="AP58" s="5">
        <f t="shared" si="7"/>
        <v>0</v>
      </c>
      <c r="AQ58" s="8">
        <f t="shared" si="13"/>
        <v>0</v>
      </c>
      <c r="AR58" s="9">
        <f t="shared" si="8"/>
        <v>0</v>
      </c>
      <c r="AS58" s="58">
        <f t="shared" si="9"/>
        <v>0</v>
      </c>
    </row>
    <row r="59" spans="1:45" s="2" customFormat="1" ht="10.5" customHeight="1" thickBot="1">
      <c r="A59" s="59">
        <f t="shared" si="14"/>
        <v>51</v>
      </c>
      <c r="B59" s="128"/>
      <c r="C59" s="131"/>
      <c r="D59" s="131"/>
      <c r="E59" s="131"/>
      <c r="F59" s="131"/>
      <c r="G59" s="134"/>
      <c r="H59" s="128"/>
      <c r="I59" s="84" t="s">
        <v>96</v>
      </c>
      <c r="J59" s="85" t="s">
        <v>65</v>
      </c>
      <c r="K59" s="86" t="s">
        <v>66</v>
      </c>
      <c r="L59" s="87" t="s">
        <v>176</v>
      </c>
      <c r="M59" s="85"/>
      <c r="N59" s="87" t="s">
        <v>147</v>
      </c>
      <c r="O59" s="87" t="s">
        <v>186</v>
      </c>
      <c r="P59" s="85">
        <v>2</v>
      </c>
      <c r="Q59" s="88">
        <v>541</v>
      </c>
      <c r="R59" s="88">
        <v>487</v>
      </c>
      <c r="S59" s="60"/>
      <c r="T59" s="61">
        <f t="shared" si="10"/>
        <v>1028</v>
      </c>
      <c r="U59" s="62">
        <v>1</v>
      </c>
      <c r="V59" s="63" t="s">
        <v>187</v>
      </c>
      <c r="W59" s="64">
        <f t="shared" si="11"/>
        <v>0</v>
      </c>
      <c r="X59" s="65">
        <f t="shared" si="19"/>
        <v>0</v>
      </c>
      <c r="Y59" s="66"/>
      <c r="Z59" s="65">
        <f t="shared" si="20"/>
        <v>0</v>
      </c>
      <c r="AA59" s="67"/>
      <c r="AB59" s="65">
        <f t="shared" si="17"/>
        <v>0</v>
      </c>
      <c r="AC59" s="66"/>
      <c r="AD59" s="65">
        <f t="shared" si="26"/>
        <v>0</v>
      </c>
      <c r="AE59" s="66">
        <v>0</v>
      </c>
      <c r="AF59" s="65">
        <f t="shared" si="21"/>
        <v>0</v>
      </c>
      <c r="AG59" s="65"/>
      <c r="AH59" s="65">
        <f t="shared" si="22"/>
        <v>0</v>
      </c>
      <c r="AI59" s="66"/>
      <c r="AJ59" s="65">
        <f t="shared" si="23"/>
        <v>0</v>
      </c>
      <c r="AK59" s="66"/>
      <c r="AL59" s="65">
        <f t="shared" si="24"/>
        <v>0</v>
      </c>
      <c r="AM59" s="66"/>
      <c r="AN59" s="65">
        <f t="shared" si="25"/>
        <v>0</v>
      </c>
      <c r="AO59" s="65">
        <f t="shared" si="12"/>
        <v>0</v>
      </c>
      <c r="AP59" s="65">
        <f t="shared" si="7"/>
        <v>0</v>
      </c>
      <c r="AQ59" s="68">
        <f t="shared" si="13"/>
        <v>0</v>
      </c>
      <c r="AR59" s="69">
        <f t="shared" si="8"/>
        <v>0</v>
      </c>
      <c r="AS59" s="70">
        <f t="shared" si="9"/>
        <v>0</v>
      </c>
    </row>
    <row r="60" spans="1:45" s="2" customFormat="1">
      <c r="D60" s="23"/>
      <c r="E60" s="19"/>
      <c r="H60" s="19"/>
      <c r="J60" s="19"/>
      <c r="K60" s="23"/>
      <c r="N60" s="25"/>
      <c r="P60" s="19"/>
      <c r="Q60" s="2">
        <f>SUM(Q9:Q59)</f>
        <v>95823</v>
      </c>
      <c r="R60" s="2">
        <f>SUM(R9:R59)</f>
        <v>241986</v>
      </c>
      <c r="S60" s="13">
        <f>SUM(S9:S59)</f>
        <v>2479</v>
      </c>
      <c r="T60" s="2">
        <f>SUM(T9:T59)</f>
        <v>340288</v>
      </c>
      <c r="X60" s="30">
        <f>SUM(X9:X59)</f>
        <v>0</v>
      </c>
      <c r="AO60" s="30">
        <f>SUM(AO9:AO59)</f>
        <v>0</v>
      </c>
      <c r="AP60" s="30">
        <f>SUM(AP9:AP59)</f>
        <v>0</v>
      </c>
      <c r="AQ60" s="30">
        <f>SUM(AQ9:AQ59)</f>
        <v>0</v>
      </c>
      <c r="AR60" s="30">
        <f>SUM(AR9:AR59)</f>
        <v>0</v>
      </c>
      <c r="AS60" s="30">
        <f>SUM(AS9:AS59)</f>
        <v>0</v>
      </c>
    </row>
    <row r="61" spans="1:45" s="2" customFormat="1">
      <c r="D61" s="23"/>
      <c r="E61" s="19"/>
      <c r="H61" s="19"/>
      <c r="J61" s="19"/>
      <c r="K61" s="23"/>
      <c r="N61" s="25"/>
      <c r="P61" s="19"/>
      <c r="R61" s="2">
        <f>SUM(Q60:S60)/1000</f>
        <v>340.28800000000001</v>
      </c>
      <c r="AO61" s="30">
        <f>AO60+AP60</f>
        <v>0</v>
      </c>
    </row>
    <row r="62" spans="1:45" s="2" customFormat="1">
      <c r="D62" s="23"/>
      <c r="E62" s="19"/>
      <c r="H62" s="19"/>
      <c r="J62" s="19"/>
      <c r="K62" s="23"/>
      <c r="N62" s="25"/>
      <c r="P62" s="19"/>
    </row>
    <row r="63" spans="1:45" s="2" customFormat="1">
      <c r="D63" s="23"/>
      <c r="E63" s="19"/>
      <c r="H63" s="19"/>
      <c r="J63" s="19"/>
      <c r="K63" s="23"/>
      <c r="N63" s="25"/>
      <c r="P63" s="19"/>
    </row>
    <row r="64" spans="1:45" s="2" customFormat="1">
      <c r="D64" s="23"/>
      <c r="E64" s="19"/>
      <c r="H64" s="19"/>
      <c r="J64" s="19"/>
      <c r="K64" s="23"/>
      <c r="N64" s="25"/>
      <c r="P64" s="19"/>
    </row>
    <row r="65" spans="1:46" s="2" customFormat="1">
      <c r="D65" s="23"/>
      <c r="E65" s="19"/>
      <c r="H65" s="19"/>
      <c r="J65" s="19"/>
      <c r="K65" s="23"/>
      <c r="N65" s="25"/>
      <c r="P65" s="19"/>
    </row>
    <row r="66" spans="1:46" s="2" customFormat="1">
      <c r="D66" s="23"/>
      <c r="E66" s="19"/>
      <c r="H66" s="19"/>
      <c r="J66" s="19"/>
      <c r="K66" s="23"/>
      <c r="N66" s="25"/>
      <c r="P66" s="19"/>
    </row>
    <row r="67" spans="1:46" s="2" customFormat="1">
      <c r="D67" s="23"/>
      <c r="E67" s="19"/>
      <c r="H67" s="19"/>
      <c r="J67" s="19"/>
      <c r="K67" s="23"/>
      <c r="N67" s="25"/>
      <c r="P67" s="19"/>
    </row>
    <row r="68" spans="1:46" s="2" customFormat="1">
      <c r="D68" s="23"/>
      <c r="E68" s="19"/>
      <c r="H68" s="19"/>
      <c r="J68" s="19"/>
      <c r="K68" s="23"/>
      <c r="N68" s="25"/>
      <c r="P68" s="19"/>
    </row>
    <row r="69" spans="1:46" s="2" customFormat="1">
      <c r="D69" s="23"/>
      <c r="E69" s="19"/>
      <c r="H69" s="19"/>
      <c r="J69" s="19"/>
      <c r="K69" s="23"/>
      <c r="N69" s="25"/>
      <c r="P69" s="19"/>
    </row>
    <row r="70" spans="1:46" s="2" customFormat="1">
      <c r="D70" s="23"/>
      <c r="E70" s="19"/>
      <c r="H70" s="19"/>
      <c r="J70" s="19"/>
      <c r="K70" s="23"/>
      <c r="N70" s="25"/>
      <c r="P70" s="19"/>
    </row>
    <row r="71" spans="1:46" s="2" customFormat="1">
      <c r="D71" s="23"/>
      <c r="E71" s="19"/>
      <c r="H71" s="19"/>
      <c r="J71" s="19"/>
      <c r="K71" s="23"/>
      <c r="N71" s="25"/>
      <c r="P71" s="19"/>
    </row>
    <row r="72" spans="1:46" s="2" customFormat="1">
      <c r="D72" s="23"/>
      <c r="E72" s="19"/>
      <c r="H72" s="19"/>
      <c r="J72" s="19"/>
      <c r="K72" s="23"/>
      <c r="N72" s="25"/>
      <c r="P72" s="19"/>
    </row>
    <row r="73" spans="1:46" s="2" customFormat="1">
      <c r="D73" s="23"/>
      <c r="E73" s="19"/>
      <c r="H73" s="19"/>
      <c r="J73" s="19"/>
      <c r="K73" s="23"/>
      <c r="N73" s="25"/>
      <c r="P73" s="19"/>
    </row>
    <row r="74" spans="1:46">
      <c r="A74" s="2"/>
      <c r="B74" s="2"/>
      <c r="C74" s="2"/>
      <c r="D74" s="23"/>
      <c r="E74" s="19"/>
      <c r="F74" s="2"/>
      <c r="G74" s="2"/>
      <c r="H74" s="19"/>
      <c r="I74" s="2"/>
      <c r="J74" s="19"/>
      <c r="K74" s="23"/>
      <c r="L74" s="2"/>
      <c r="M74" s="2"/>
      <c r="N74" s="25"/>
      <c r="O74" s="2"/>
      <c r="P74" s="19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</row>
    <row r="75" spans="1:46">
      <c r="A75" s="2"/>
      <c r="B75" s="2"/>
      <c r="C75" s="2"/>
      <c r="D75" s="23"/>
      <c r="E75" s="19"/>
      <c r="F75" s="2"/>
      <c r="G75" s="2"/>
      <c r="H75" s="19"/>
      <c r="I75" s="2"/>
      <c r="J75" s="19"/>
      <c r="K75" s="23"/>
      <c r="L75" s="2"/>
      <c r="M75" s="2"/>
      <c r="N75" s="25"/>
      <c r="O75" s="2"/>
      <c r="P75" s="19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</row>
    <row r="76" spans="1:46">
      <c r="A76" s="2"/>
      <c r="B76" s="2"/>
      <c r="C76" s="2"/>
      <c r="D76" s="23"/>
      <c r="E76" s="19"/>
      <c r="F76" s="2"/>
      <c r="G76" s="2"/>
      <c r="H76" s="19"/>
      <c r="I76" s="2"/>
      <c r="J76" s="19"/>
      <c r="K76" s="23"/>
      <c r="L76" s="2"/>
      <c r="M76" s="2"/>
      <c r="N76" s="25"/>
      <c r="O76" s="2"/>
      <c r="P76" s="19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</row>
    <row r="77" spans="1:46">
      <c r="A77" s="2"/>
      <c r="B77" s="2"/>
      <c r="C77" s="2"/>
      <c r="D77" s="23"/>
      <c r="E77" s="19"/>
      <c r="F77" s="2"/>
      <c r="G77" s="2"/>
      <c r="H77" s="19"/>
      <c r="I77" s="2"/>
      <c r="J77" s="19"/>
      <c r="K77" s="23"/>
      <c r="L77" s="2"/>
      <c r="M77" s="2"/>
      <c r="N77" s="25"/>
      <c r="O77" s="2"/>
      <c r="P77" s="19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</row>
    <row r="78" spans="1:46">
      <c r="A78" s="2"/>
      <c r="B78" s="2"/>
      <c r="C78" s="2"/>
      <c r="D78" s="23"/>
      <c r="E78" s="19"/>
      <c r="F78" s="2"/>
      <c r="G78" s="2"/>
      <c r="H78" s="19"/>
      <c r="I78" s="2"/>
      <c r="J78" s="19"/>
      <c r="K78" s="23"/>
      <c r="L78" s="2"/>
      <c r="M78" s="2"/>
      <c r="N78" s="25"/>
      <c r="O78" s="2"/>
      <c r="P78" s="19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</row>
    <row r="79" spans="1:46">
      <c r="A79" s="2"/>
      <c r="B79" s="2"/>
      <c r="C79" s="2"/>
      <c r="D79" s="23"/>
      <c r="E79" s="19"/>
      <c r="F79" s="2"/>
      <c r="G79" s="2"/>
      <c r="H79" s="19"/>
      <c r="I79" s="2"/>
      <c r="J79" s="19"/>
      <c r="K79" s="23"/>
      <c r="L79" s="2"/>
      <c r="M79" s="2"/>
      <c r="N79" s="25"/>
      <c r="O79" s="2"/>
      <c r="P79" s="19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</row>
    <row r="80" spans="1:46">
      <c r="A80" s="2"/>
      <c r="B80" s="2"/>
      <c r="C80" s="2"/>
      <c r="D80" s="23"/>
      <c r="E80" s="19"/>
      <c r="F80" s="2"/>
      <c r="G80" s="2"/>
      <c r="H80" s="19"/>
      <c r="I80" s="2"/>
      <c r="J80" s="19"/>
      <c r="K80" s="23"/>
      <c r="L80" s="2"/>
      <c r="M80" s="2"/>
      <c r="N80" s="25"/>
      <c r="O80" s="2"/>
      <c r="P80" s="19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</row>
    <row r="81" spans="1:46">
      <c r="A81" s="2"/>
      <c r="B81" s="2"/>
      <c r="C81" s="2"/>
      <c r="D81" s="23"/>
      <c r="E81" s="19"/>
      <c r="F81" s="2"/>
      <c r="G81" s="2"/>
      <c r="H81" s="19"/>
      <c r="I81" s="2"/>
      <c r="J81" s="19"/>
      <c r="K81" s="23"/>
      <c r="L81" s="2"/>
      <c r="M81" s="2"/>
      <c r="N81" s="25"/>
      <c r="O81" s="2"/>
      <c r="P81" s="19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</row>
    <row r="82" spans="1:46">
      <c r="A82" s="2"/>
      <c r="B82" s="2"/>
      <c r="C82" s="2"/>
      <c r="D82" s="23"/>
      <c r="E82" s="19"/>
      <c r="F82" s="2"/>
      <c r="G82" s="2"/>
      <c r="H82" s="19"/>
      <c r="I82" s="2"/>
      <c r="J82" s="19"/>
      <c r="K82" s="23"/>
      <c r="L82" s="2"/>
      <c r="M82" s="2"/>
      <c r="N82" s="25"/>
      <c r="O82" s="2"/>
      <c r="P82" s="19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</row>
    <row r="83" spans="1:46">
      <c r="A83" s="2"/>
      <c r="B83" s="2"/>
      <c r="C83" s="2"/>
      <c r="D83" s="23"/>
      <c r="E83" s="19"/>
      <c r="F83" s="2"/>
      <c r="G83" s="2"/>
      <c r="H83" s="19"/>
      <c r="I83" s="2"/>
      <c r="J83" s="19"/>
      <c r="K83" s="23"/>
      <c r="L83" s="2"/>
      <c r="M83" s="2"/>
      <c r="N83" s="25"/>
      <c r="O83" s="2"/>
      <c r="P83" s="19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</row>
    <row r="84" spans="1:46">
      <c r="A84" s="2"/>
      <c r="B84" s="2"/>
      <c r="C84" s="2"/>
      <c r="D84" s="23"/>
      <c r="E84" s="19"/>
      <c r="F84" s="2"/>
      <c r="G84" s="2"/>
      <c r="H84" s="19"/>
      <c r="I84" s="2"/>
      <c r="J84" s="19"/>
      <c r="K84" s="23"/>
      <c r="L84" s="2"/>
      <c r="M84" s="2"/>
      <c r="N84" s="25"/>
      <c r="O84" s="2"/>
      <c r="P84" s="19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</row>
    <row r="85" spans="1:46">
      <c r="A85" s="2"/>
      <c r="B85" s="2"/>
      <c r="C85" s="2"/>
      <c r="D85" s="23"/>
      <c r="E85" s="19"/>
      <c r="F85" s="2"/>
      <c r="G85" s="2"/>
      <c r="H85" s="19"/>
      <c r="I85" s="2"/>
      <c r="J85" s="19"/>
      <c r="K85" s="23"/>
      <c r="L85" s="2"/>
      <c r="M85" s="2"/>
      <c r="N85" s="25"/>
      <c r="O85" s="2"/>
      <c r="P85" s="19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</row>
    <row r="86" spans="1:46">
      <c r="A86" s="2"/>
      <c r="B86" s="2"/>
      <c r="C86" s="2"/>
      <c r="D86" s="23"/>
      <c r="E86" s="19"/>
      <c r="F86" s="2"/>
      <c r="G86" s="2"/>
      <c r="H86" s="19"/>
      <c r="I86" s="2"/>
      <c r="J86" s="19"/>
      <c r="K86" s="23"/>
      <c r="L86" s="2"/>
      <c r="M86" s="2"/>
      <c r="N86" s="25"/>
      <c r="O86" s="2"/>
      <c r="P86" s="19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</row>
    <row r="87" spans="1:46">
      <c r="A87" s="2"/>
      <c r="B87" s="2"/>
      <c r="C87" s="2"/>
      <c r="D87" s="23"/>
      <c r="E87" s="19"/>
      <c r="F87" s="2"/>
      <c r="G87" s="2"/>
      <c r="H87" s="19"/>
      <c r="I87" s="2"/>
      <c r="J87" s="19"/>
      <c r="K87" s="23"/>
      <c r="L87" s="2"/>
      <c r="M87" s="2"/>
      <c r="N87" s="25"/>
      <c r="O87" s="2"/>
      <c r="P87" s="19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</row>
    <row r="88" spans="1:46">
      <c r="A88" s="2"/>
      <c r="B88" s="2"/>
      <c r="C88" s="2"/>
      <c r="D88" s="23"/>
      <c r="E88" s="19"/>
      <c r="F88" s="2"/>
      <c r="G88" s="2"/>
      <c r="H88" s="19"/>
      <c r="I88" s="2"/>
      <c r="J88" s="19"/>
      <c r="K88" s="23"/>
      <c r="L88" s="2"/>
      <c r="M88" s="2"/>
      <c r="N88" s="25"/>
      <c r="O88" s="2"/>
      <c r="P88" s="19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</row>
    <row r="89" spans="1:46">
      <c r="A89" s="2"/>
      <c r="B89" s="2"/>
      <c r="C89" s="2"/>
      <c r="D89" s="23"/>
      <c r="E89" s="19"/>
      <c r="F89" s="2"/>
      <c r="G89" s="2"/>
      <c r="H89" s="19"/>
      <c r="I89" s="2"/>
      <c r="J89" s="19"/>
      <c r="K89" s="23"/>
      <c r="L89" s="2"/>
      <c r="M89" s="2"/>
      <c r="N89" s="25"/>
      <c r="O89" s="2"/>
      <c r="P89" s="19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</row>
    <row r="90" spans="1:46">
      <c r="A90" s="2"/>
      <c r="B90" s="2"/>
      <c r="C90" s="2"/>
      <c r="D90" s="23"/>
      <c r="E90" s="19"/>
      <c r="F90" s="2"/>
      <c r="G90" s="2"/>
      <c r="H90" s="19"/>
      <c r="I90" s="2"/>
      <c r="J90" s="19"/>
      <c r="K90" s="23"/>
      <c r="L90" s="2"/>
      <c r="M90" s="2"/>
      <c r="N90" s="25"/>
      <c r="O90" s="2"/>
      <c r="P90" s="19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</row>
    <row r="91" spans="1:46">
      <c r="A91" s="2"/>
      <c r="B91" s="2"/>
      <c r="C91" s="2"/>
      <c r="D91" s="23"/>
      <c r="E91" s="19"/>
      <c r="F91" s="2"/>
      <c r="G91" s="2"/>
      <c r="H91" s="19"/>
      <c r="I91" s="2"/>
      <c r="J91" s="19"/>
      <c r="K91" s="23"/>
      <c r="L91" s="2"/>
      <c r="M91" s="2"/>
      <c r="N91" s="25"/>
      <c r="O91" s="2"/>
      <c r="P91" s="19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</row>
    <row r="92" spans="1:46">
      <c r="A92" s="2"/>
      <c r="B92" s="2"/>
      <c r="C92" s="2"/>
      <c r="D92" s="23"/>
      <c r="E92" s="19"/>
      <c r="F92" s="2"/>
      <c r="G92" s="2"/>
      <c r="H92" s="19"/>
      <c r="I92" s="2"/>
      <c r="J92" s="19"/>
      <c r="K92" s="23"/>
      <c r="L92" s="2"/>
      <c r="M92" s="2"/>
      <c r="N92" s="25"/>
      <c r="O92" s="2"/>
      <c r="P92" s="19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</row>
    <row r="93" spans="1:46">
      <c r="A93" s="2"/>
      <c r="B93" s="2"/>
      <c r="C93" s="2"/>
      <c r="D93" s="23"/>
      <c r="E93" s="19"/>
      <c r="F93" s="2"/>
      <c r="G93" s="2"/>
      <c r="H93" s="19"/>
      <c r="I93" s="2"/>
      <c r="J93" s="19"/>
      <c r="K93" s="23"/>
      <c r="L93" s="2"/>
      <c r="M93" s="2"/>
      <c r="N93" s="25"/>
      <c r="O93" s="2"/>
      <c r="P93" s="19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</row>
    <row r="94" spans="1:46">
      <c r="A94" s="2"/>
      <c r="B94" s="2"/>
      <c r="C94" s="2"/>
      <c r="D94" s="23"/>
      <c r="E94" s="19"/>
      <c r="F94" s="2"/>
      <c r="G94" s="2"/>
      <c r="H94" s="19"/>
      <c r="I94" s="2"/>
      <c r="J94" s="19"/>
      <c r="K94" s="23"/>
      <c r="L94" s="2"/>
      <c r="M94" s="2"/>
      <c r="N94" s="25"/>
      <c r="O94" s="2"/>
      <c r="P94" s="19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</row>
    <row r="95" spans="1:46">
      <c r="A95" s="2"/>
      <c r="B95" s="2"/>
      <c r="C95" s="2"/>
      <c r="D95" s="23"/>
      <c r="E95" s="19"/>
      <c r="F95" s="2"/>
      <c r="G95" s="2"/>
      <c r="H95" s="19"/>
      <c r="I95" s="2"/>
      <c r="J95" s="19"/>
      <c r="K95" s="23"/>
      <c r="L95" s="2"/>
      <c r="M95" s="2"/>
      <c r="N95" s="25"/>
      <c r="O95" s="2"/>
      <c r="P95" s="19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</row>
    <row r="96" spans="1:46">
      <c r="A96" s="2"/>
      <c r="B96" s="2"/>
      <c r="C96" s="2"/>
      <c r="D96" s="23"/>
      <c r="E96" s="19"/>
      <c r="F96" s="2"/>
      <c r="G96" s="2"/>
      <c r="H96" s="19"/>
      <c r="I96" s="2"/>
      <c r="J96" s="19"/>
      <c r="K96" s="23"/>
      <c r="L96" s="2"/>
      <c r="M96" s="2"/>
      <c r="N96" s="25"/>
      <c r="O96" s="2"/>
      <c r="P96" s="19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</row>
    <row r="97" spans="1:46">
      <c r="A97" s="2"/>
      <c r="B97" s="2"/>
      <c r="C97" s="2"/>
      <c r="D97" s="23"/>
      <c r="E97" s="19"/>
      <c r="F97" s="2"/>
      <c r="G97" s="2"/>
      <c r="H97" s="19"/>
      <c r="I97" s="2"/>
      <c r="J97" s="19"/>
      <c r="K97" s="23"/>
      <c r="L97" s="2"/>
      <c r="M97" s="2"/>
      <c r="N97" s="25"/>
      <c r="O97" s="2"/>
      <c r="P97" s="19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</row>
    <row r="98" spans="1:46">
      <c r="A98" s="2"/>
      <c r="B98" s="2"/>
      <c r="C98" s="2"/>
      <c r="D98" s="23"/>
      <c r="E98" s="19"/>
      <c r="F98" s="2"/>
      <c r="G98" s="2"/>
      <c r="H98" s="19"/>
      <c r="I98" s="2"/>
      <c r="J98" s="19"/>
      <c r="K98" s="23"/>
      <c r="L98" s="2"/>
      <c r="M98" s="2"/>
      <c r="N98" s="25"/>
      <c r="O98" s="2"/>
      <c r="P98" s="19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</row>
    <row r="99" spans="1:46">
      <c r="A99" s="2"/>
      <c r="B99" s="2"/>
      <c r="C99" s="2"/>
      <c r="D99" s="23"/>
      <c r="E99" s="19"/>
      <c r="F99" s="2"/>
      <c r="G99" s="2"/>
      <c r="H99" s="19"/>
      <c r="I99" s="2"/>
      <c r="J99" s="19"/>
      <c r="K99" s="23"/>
      <c r="L99" s="2"/>
      <c r="M99" s="2"/>
      <c r="N99" s="25"/>
      <c r="O99" s="2"/>
      <c r="P99" s="19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</row>
    <row r="100" spans="1:46">
      <c r="A100" s="2"/>
      <c r="B100" s="2"/>
      <c r="C100" s="2"/>
      <c r="D100" s="23"/>
      <c r="E100" s="19"/>
      <c r="F100" s="2"/>
      <c r="G100" s="2"/>
      <c r="H100" s="19"/>
      <c r="I100" s="2"/>
      <c r="J100" s="19"/>
      <c r="K100" s="23"/>
      <c r="L100" s="2"/>
      <c r="M100" s="2"/>
      <c r="N100" s="25"/>
      <c r="O100" s="2"/>
      <c r="P100" s="19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</row>
    <row r="101" spans="1:46">
      <c r="A101" s="2"/>
      <c r="B101" s="2"/>
      <c r="C101" s="2"/>
      <c r="D101" s="23"/>
      <c r="E101" s="19"/>
      <c r="F101" s="2"/>
      <c r="G101" s="2"/>
      <c r="H101" s="19"/>
      <c r="I101" s="2"/>
      <c r="J101" s="19"/>
      <c r="K101" s="23"/>
      <c r="L101" s="2"/>
      <c r="M101" s="2"/>
      <c r="N101" s="25"/>
      <c r="O101" s="2"/>
      <c r="P101" s="19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</row>
    <row r="102" spans="1:46">
      <c r="A102" s="2"/>
      <c r="B102" s="2"/>
      <c r="C102" s="2"/>
      <c r="D102" s="23"/>
      <c r="E102" s="19"/>
      <c r="F102" s="2"/>
      <c r="G102" s="2"/>
      <c r="H102" s="19"/>
      <c r="I102" s="2"/>
      <c r="J102" s="19"/>
      <c r="K102" s="23"/>
      <c r="L102" s="2"/>
      <c r="M102" s="2"/>
      <c r="N102" s="25"/>
      <c r="O102" s="2"/>
      <c r="P102" s="19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</row>
    <row r="103" spans="1:46">
      <c r="A103" s="2"/>
      <c r="B103" s="2"/>
      <c r="C103" s="2"/>
      <c r="D103" s="23"/>
      <c r="E103" s="19"/>
      <c r="F103" s="2"/>
      <c r="G103" s="2"/>
      <c r="H103" s="19"/>
      <c r="I103" s="2"/>
      <c r="J103" s="19"/>
      <c r="K103" s="23"/>
      <c r="L103" s="2"/>
      <c r="M103" s="2"/>
      <c r="N103" s="25"/>
      <c r="O103" s="2"/>
      <c r="P103" s="19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</row>
    <row r="104" spans="1:46">
      <c r="A104" s="2"/>
      <c r="B104" s="2"/>
      <c r="C104" s="2"/>
      <c r="D104" s="23"/>
      <c r="E104" s="19"/>
      <c r="F104" s="2"/>
      <c r="G104" s="2"/>
      <c r="H104" s="19"/>
      <c r="I104" s="2"/>
      <c r="J104" s="19"/>
      <c r="K104" s="23"/>
      <c r="L104" s="2"/>
      <c r="M104" s="2"/>
      <c r="N104" s="25"/>
      <c r="O104" s="2"/>
      <c r="P104" s="19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</row>
    <row r="105" spans="1:46">
      <c r="A105" s="2"/>
      <c r="B105" s="2"/>
      <c r="C105" s="2"/>
      <c r="D105" s="23"/>
      <c r="E105" s="19"/>
      <c r="F105" s="2"/>
      <c r="G105" s="2"/>
      <c r="H105" s="19"/>
      <c r="I105" s="2"/>
      <c r="J105" s="19"/>
      <c r="K105" s="23"/>
      <c r="L105" s="2"/>
      <c r="M105" s="2"/>
      <c r="N105" s="25"/>
      <c r="O105" s="2"/>
      <c r="P105" s="19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</row>
    <row r="106" spans="1:46">
      <c r="A106" s="2"/>
      <c r="B106" s="2"/>
      <c r="C106" s="2"/>
      <c r="D106" s="23"/>
      <c r="E106" s="19"/>
      <c r="F106" s="2"/>
      <c r="G106" s="2"/>
      <c r="H106" s="19"/>
      <c r="I106" s="2"/>
      <c r="J106" s="19"/>
      <c r="K106" s="23"/>
      <c r="L106" s="2"/>
      <c r="M106" s="2"/>
      <c r="N106" s="25"/>
      <c r="O106" s="2"/>
      <c r="P106" s="19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</row>
    <row r="107" spans="1:46">
      <c r="A107" s="2"/>
      <c r="B107" s="2"/>
      <c r="C107" s="2"/>
      <c r="D107" s="23"/>
      <c r="E107" s="19"/>
      <c r="F107" s="2"/>
      <c r="G107" s="2"/>
      <c r="H107" s="19"/>
      <c r="I107" s="2"/>
      <c r="J107" s="19"/>
      <c r="K107" s="23"/>
      <c r="L107" s="2"/>
      <c r="M107" s="2"/>
      <c r="N107" s="25"/>
      <c r="O107" s="2"/>
      <c r="P107" s="19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</row>
    <row r="108" spans="1:46">
      <c r="A108" s="2"/>
      <c r="B108" s="2"/>
      <c r="C108" s="2"/>
      <c r="D108" s="23"/>
      <c r="E108" s="19"/>
      <c r="F108" s="2"/>
      <c r="G108" s="2"/>
      <c r="H108" s="19"/>
      <c r="I108" s="2"/>
      <c r="J108" s="19"/>
      <c r="K108" s="23"/>
      <c r="L108" s="2"/>
      <c r="M108" s="2"/>
      <c r="N108" s="25"/>
      <c r="O108" s="2"/>
      <c r="P108" s="19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</row>
    <row r="109" spans="1:46">
      <c r="A109" s="2"/>
      <c r="B109" s="2"/>
      <c r="C109" s="2"/>
      <c r="D109" s="23"/>
      <c r="E109" s="19"/>
      <c r="F109" s="2"/>
      <c r="G109" s="2"/>
      <c r="H109" s="19"/>
      <c r="I109" s="2"/>
      <c r="J109" s="19"/>
      <c r="K109" s="23"/>
      <c r="L109" s="2"/>
      <c r="M109" s="2"/>
      <c r="N109" s="25"/>
      <c r="O109" s="2"/>
      <c r="P109" s="19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</row>
    <row r="110" spans="1:46">
      <c r="A110" s="2"/>
      <c r="B110" s="2"/>
      <c r="C110" s="2"/>
      <c r="D110" s="23"/>
      <c r="E110" s="19"/>
      <c r="F110" s="2"/>
      <c r="G110" s="2"/>
      <c r="H110" s="19"/>
      <c r="I110" s="2"/>
      <c r="J110" s="19"/>
      <c r="K110" s="23"/>
      <c r="L110" s="2"/>
      <c r="M110" s="2"/>
      <c r="N110" s="25"/>
      <c r="O110" s="2"/>
      <c r="P110" s="19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</row>
    <row r="111" spans="1:46">
      <c r="A111" s="2"/>
      <c r="B111" s="2"/>
      <c r="C111" s="2"/>
      <c r="D111" s="23"/>
      <c r="E111" s="19"/>
      <c r="F111" s="2"/>
      <c r="G111" s="2"/>
      <c r="H111" s="19"/>
      <c r="I111" s="2"/>
      <c r="J111" s="19"/>
      <c r="K111" s="23"/>
      <c r="L111" s="2"/>
      <c r="M111" s="2"/>
      <c r="N111" s="25"/>
      <c r="O111" s="2"/>
      <c r="P111" s="19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</row>
    <row r="112" spans="1:46">
      <c r="A112" s="2"/>
      <c r="B112" s="2"/>
      <c r="C112" s="2"/>
      <c r="D112" s="23"/>
      <c r="E112" s="19"/>
      <c r="F112" s="2"/>
      <c r="G112" s="2"/>
      <c r="H112" s="19"/>
      <c r="I112" s="2"/>
      <c r="J112" s="19"/>
      <c r="K112" s="23"/>
      <c r="L112" s="2"/>
      <c r="M112" s="2"/>
      <c r="N112" s="25"/>
      <c r="O112" s="2"/>
      <c r="P112" s="19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</row>
    <row r="113" spans="1:46">
      <c r="A113" s="2"/>
      <c r="B113" s="2"/>
      <c r="C113" s="2"/>
      <c r="D113" s="23"/>
      <c r="E113" s="19"/>
      <c r="F113" s="2"/>
      <c r="G113" s="2"/>
      <c r="H113" s="19"/>
      <c r="I113" s="2"/>
      <c r="J113" s="19"/>
      <c r="K113" s="23"/>
      <c r="L113" s="2"/>
      <c r="M113" s="2"/>
      <c r="N113" s="25"/>
      <c r="O113" s="2"/>
      <c r="P113" s="19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</row>
    <row r="114" spans="1:46">
      <c r="A114" s="2"/>
      <c r="B114" s="2"/>
      <c r="C114" s="2"/>
      <c r="D114" s="23"/>
      <c r="E114" s="19"/>
      <c r="F114" s="2"/>
      <c r="G114" s="2"/>
      <c r="H114" s="19"/>
      <c r="I114" s="2"/>
      <c r="J114" s="19"/>
      <c r="K114" s="23"/>
      <c r="L114" s="2"/>
      <c r="M114" s="2"/>
      <c r="N114" s="25"/>
      <c r="O114" s="2"/>
      <c r="P114" s="19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</row>
    <row r="115" spans="1:46">
      <c r="A115" s="2"/>
      <c r="B115" s="2"/>
      <c r="C115" s="2"/>
      <c r="D115" s="23"/>
      <c r="E115" s="19"/>
      <c r="F115" s="2"/>
      <c r="G115" s="2"/>
      <c r="H115" s="19"/>
      <c r="I115" s="2"/>
      <c r="J115" s="19"/>
      <c r="K115" s="23"/>
      <c r="L115" s="2"/>
      <c r="M115" s="2"/>
      <c r="N115" s="25"/>
      <c r="O115" s="2"/>
      <c r="P115" s="19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</row>
    <row r="116" spans="1:46">
      <c r="A116" s="2"/>
      <c r="B116" s="2"/>
      <c r="C116" s="2"/>
      <c r="D116" s="23"/>
      <c r="E116" s="19"/>
      <c r="F116" s="2"/>
      <c r="G116" s="2"/>
      <c r="H116" s="19"/>
      <c r="I116" s="2"/>
      <c r="J116" s="19"/>
      <c r="K116" s="23"/>
      <c r="L116" s="2"/>
      <c r="M116" s="2"/>
      <c r="N116" s="25"/>
      <c r="O116" s="2"/>
      <c r="P116" s="19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</row>
    <row r="117" spans="1:46">
      <c r="A117" s="2"/>
      <c r="B117" s="2"/>
      <c r="C117" s="2"/>
      <c r="D117" s="23"/>
      <c r="E117" s="19"/>
      <c r="F117" s="2"/>
      <c r="G117" s="2"/>
      <c r="H117" s="19"/>
      <c r="I117" s="2"/>
      <c r="J117" s="19"/>
      <c r="K117" s="23"/>
      <c r="L117" s="2"/>
      <c r="M117" s="2"/>
      <c r="N117" s="25"/>
      <c r="O117" s="2"/>
      <c r="P117" s="19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</row>
  </sheetData>
  <mergeCells count="48">
    <mergeCell ref="A1:B5"/>
    <mergeCell ref="AL1:AM1"/>
    <mergeCell ref="C5:F5"/>
    <mergeCell ref="A7:A8"/>
    <mergeCell ref="B7:B8"/>
    <mergeCell ref="C7:C8"/>
    <mergeCell ref="D7:D8"/>
    <mergeCell ref="E7:E8"/>
    <mergeCell ref="F7:F8"/>
    <mergeCell ref="G7:G8"/>
    <mergeCell ref="V7:V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T7"/>
    <mergeCell ref="U7:U8"/>
    <mergeCell ref="AE7:AE8"/>
    <mergeCell ref="AF7:AF8"/>
    <mergeCell ref="AG7:AG8"/>
    <mergeCell ref="AH7:AH8"/>
    <mergeCell ref="W7:W8"/>
    <mergeCell ref="X7:X8"/>
    <mergeCell ref="Y7:Y8"/>
    <mergeCell ref="Z7:Z8"/>
    <mergeCell ref="AA7:AA8"/>
    <mergeCell ref="AB7:AB8"/>
    <mergeCell ref="AS7:AS8"/>
    <mergeCell ref="B9:B59"/>
    <mergeCell ref="C9:C59"/>
    <mergeCell ref="D9:D59"/>
    <mergeCell ref="E9:E59"/>
    <mergeCell ref="F9:F59"/>
    <mergeCell ref="G9:G59"/>
    <mergeCell ref="H9:H59"/>
    <mergeCell ref="AI7:AI8"/>
    <mergeCell ref="AJ7:AJ8"/>
    <mergeCell ref="AO7:AO8"/>
    <mergeCell ref="AP7:AP8"/>
    <mergeCell ref="AQ7:AQ8"/>
    <mergeCell ref="AR7:AR8"/>
    <mergeCell ref="AC7:AC8"/>
    <mergeCell ref="AD7:AD8"/>
  </mergeCells>
  <pageMargins left="0.7" right="0.7" top="0.75" bottom="0.75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7"/>
  <sheetViews>
    <sheetView workbookViewId="0">
      <selection activeCell="H4" sqref="H4"/>
    </sheetView>
  </sheetViews>
  <sheetFormatPr defaultRowHeight="12.75"/>
  <cols>
    <col min="1" max="1" width="10.85546875" style="33" customWidth="1"/>
    <col min="2" max="2" width="10.28515625" style="37" customWidth="1"/>
    <col min="3" max="3" width="10.7109375" style="37" customWidth="1"/>
    <col min="4" max="4" width="12.5703125" style="37" customWidth="1"/>
    <col min="5" max="5" width="10.5703125" style="37" customWidth="1"/>
    <col min="6" max="6" width="13.85546875" style="37" customWidth="1"/>
    <col min="7" max="7" width="10.85546875" style="37" customWidth="1"/>
    <col min="8" max="8" width="11.140625" style="37" customWidth="1"/>
    <col min="9" max="16384" width="9.140625" style="33"/>
  </cols>
  <sheetData>
    <row r="1" spans="1:8" ht="72">
      <c r="A1" s="99" t="s">
        <v>196</v>
      </c>
      <c r="B1" s="99" t="s">
        <v>51</v>
      </c>
      <c r="C1" s="99" t="s">
        <v>52</v>
      </c>
      <c r="D1" s="99" t="s">
        <v>192</v>
      </c>
      <c r="E1" s="99" t="s">
        <v>53</v>
      </c>
      <c r="F1" s="99" t="s">
        <v>195</v>
      </c>
      <c r="G1" s="99" t="s">
        <v>193</v>
      </c>
      <c r="H1" s="99" t="s">
        <v>194</v>
      </c>
    </row>
    <row r="2" spans="1:8">
      <c r="A2" s="100" t="s">
        <v>197</v>
      </c>
      <c r="B2" s="90" t="s">
        <v>54</v>
      </c>
      <c r="C2" s="90" t="s">
        <v>55</v>
      </c>
      <c r="D2" s="90" t="s">
        <v>56</v>
      </c>
      <c r="E2" s="90" t="s">
        <v>56</v>
      </c>
      <c r="F2" s="90" t="s">
        <v>56</v>
      </c>
      <c r="G2" s="90" t="s">
        <v>56</v>
      </c>
      <c r="H2" s="90" t="s">
        <v>56</v>
      </c>
    </row>
    <row r="3" spans="1:8">
      <c r="A3" s="34" t="s">
        <v>57</v>
      </c>
      <c r="B3" s="34" t="s">
        <v>58</v>
      </c>
      <c r="C3" s="34" t="s">
        <v>59</v>
      </c>
      <c r="D3" s="34" t="s">
        <v>60</v>
      </c>
      <c r="E3" s="34" t="s">
        <v>61</v>
      </c>
      <c r="F3" s="34" t="s">
        <v>62</v>
      </c>
      <c r="G3" s="34" t="s">
        <v>63</v>
      </c>
      <c r="H3" s="34" t="s">
        <v>191</v>
      </c>
    </row>
    <row r="4" spans="1:8">
      <c r="A4" s="89">
        <v>2021</v>
      </c>
      <c r="B4" s="39">
        <f>'Arkusz obliczenia dla roku 2021'!D1*1000</f>
        <v>0</v>
      </c>
      <c r="C4" s="38">
        <f>'Arkusz obliczenia dla roku 2021'!R61</f>
        <v>340.28800000000001</v>
      </c>
      <c r="D4" s="35">
        <f>'Arkusz obliczenia dla roku 2021'!AP60</f>
        <v>0</v>
      </c>
      <c r="E4" s="35">
        <f>'Arkusz obliczenia dla roku 2021'!AO60</f>
        <v>0</v>
      </c>
      <c r="F4" s="35">
        <f>'Arkusz obliczenia dla roku 2021'!D2</f>
        <v>0</v>
      </c>
      <c r="G4" s="36">
        <f>'Arkusz obliczenia dla roku 2021'!D3</f>
        <v>0</v>
      </c>
      <c r="H4" s="36">
        <f>'Arkusz obliczenia dla roku 2021'!D4</f>
        <v>0</v>
      </c>
    </row>
    <row r="5" spans="1:8">
      <c r="A5" s="89">
        <v>2022</v>
      </c>
      <c r="B5" s="39">
        <f>'Arkusz obliczenia dla roku 2022'!D2*1000</f>
        <v>0</v>
      </c>
      <c r="C5" s="38">
        <f>'Arkusz obliczenia dla roku 2022'!R61</f>
        <v>340.28800000000001</v>
      </c>
      <c r="D5" s="35">
        <f>'Arkusz obliczenia dla roku 2022'!AS60</f>
        <v>0</v>
      </c>
      <c r="E5" s="35">
        <f>'Arkusz obliczenia dla roku 2022'!AR60</f>
        <v>0</v>
      </c>
      <c r="F5" s="35">
        <f>'Arkusz obliczenia dla roku 2022'!D2</f>
        <v>0</v>
      </c>
      <c r="G5" s="36">
        <f>'Arkusz obliczenia dla roku 2022'!D3</f>
        <v>0</v>
      </c>
      <c r="H5" s="36">
        <f>'Arkusz obliczenia dla roku 2022'!D4</f>
        <v>0</v>
      </c>
    </row>
    <row r="6" spans="1:8" ht="13.5" thickBot="1">
      <c r="A6" s="91">
        <v>2023</v>
      </c>
      <c r="B6" s="92">
        <f>'Arkusz obliczenia dla roku 2023'!D3*1000</f>
        <v>0</v>
      </c>
      <c r="C6" s="93">
        <f>'Arkusz obliczenia dla roku 2023'!R61</f>
        <v>340.28800000000001</v>
      </c>
      <c r="D6" s="94">
        <f>'Arkusz obliczenia dla roku 2023'!AS60</f>
        <v>0</v>
      </c>
      <c r="E6" s="94">
        <f>'Arkusz obliczenia dla roku 2023'!AR60</f>
        <v>0</v>
      </c>
      <c r="F6" s="94">
        <f>'Arkusz obliczenia dla roku 2023'!D2</f>
        <v>0</v>
      </c>
      <c r="G6" s="95">
        <f>'Arkusz obliczenia dla roku 2023'!D3</f>
        <v>0</v>
      </c>
      <c r="H6" s="95">
        <f>'Arkusz obliczenia dla roku 2023'!D4</f>
        <v>0</v>
      </c>
    </row>
    <row r="7" spans="1:8" ht="13.5" thickBot="1">
      <c r="A7" s="135" t="s">
        <v>190</v>
      </c>
      <c r="B7" s="135"/>
      <c r="C7" s="135"/>
      <c r="D7" s="135"/>
      <c r="E7" s="135"/>
      <c r="F7" s="97">
        <f>SUM(F4:F6)</f>
        <v>0</v>
      </c>
      <c r="G7" s="98">
        <f>SUM(G4:G6)</f>
        <v>0</v>
      </c>
      <c r="H7" s="96">
        <f>SUM(H4:H6)</f>
        <v>0</v>
      </c>
    </row>
  </sheetData>
  <mergeCells count="1">
    <mergeCell ref="A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3</vt:i4>
      </vt:variant>
    </vt:vector>
  </HeadingPairs>
  <TitlesOfParts>
    <vt:vector size="7" baseType="lpstr">
      <vt:lpstr>Arkusz obliczenia dla roku 2021</vt:lpstr>
      <vt:lpstr>Arkusz obliczenia dla roku 2022</vt:lpstr>
      <vt:lpstr>Arkusz obliczenia dla roku 2023</vt:lpstr>
      <vt:lpstr>Arkusz ofertowy</vt:lpstr>
      <vt:lpstr>'Arkusz obliczenia dla roku 2021'!_GoBack</vt:lpstr>
      <vt:lpstr>'Arkusz obliczenia dla roku 2022'!_GoBack</vt:lpstr>
      <vt:lpstr>'Arkusz obliczenia dla roku 2023'!_GoBack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2020-12-03T16:16:29Z</dcterms:modified>
</cp:coreProperties>
</file>